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720" tabRatio="781"/>
  </bookViews>
  <sheets>
    <sheet name="АКЦИЯ !!! ДО 30.04.2024г." sheetId="48" r:id="rId1"/>
    <sheet name="ЖК Волга Лайф" sheetId="36" r:id="rId2"/>
    <sheet name="ЖК Лесная Мелодия 3" sheetId="35" r:id="rId3"/>
    <sheet name="ЖК Медовый" sheetId="42" r:id="rId4"/>
    <sheet name="ПИФ МЕдовый" sheetId="44" r:id="rId5"/>
  </sheets>
  <definedNames>
    <definedName name="_xlnm._FilterDatabase" localSheetId="1" hidden="1">'ЖК Волга Лайф'!#REF!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6" i="48" l="1"/>
  <c r="C56" i="48"/>
  <c r="D55" i="48"/>
  <c r="C55" i="48"/>
  <c r="D37" i="48"/>
  <c r="C37" i="48" s="1"/>
  <c r="D36" i="48"/>
  <c r="C36" i="48" s="1"/>
  <c r="C18" i="48"/>
  <c r="C17" i="48"/>
  <c r="D54" i="48" l="1"/>
  <c r="D53" i="48"/>
  <c r="D52" i="48"/>
  <c r="D50" i="48"/>
  <c r="D49" i="48"/>
  <c r="D47" i="48"/>
  <c r="D46" i="48"/>
  <c r="D45" i="48"/>
  <c r="D44" i="48"/>
  <c r="D43" i="48"/>
  <c r="D42" i="48"/>
  <c r="D41" i="48"/>
  <c r="D35" i="48"/>
  <c r="D34" i="48"/>
  <c r="D33" i="48"/>
  <c r="D31" i="48"/>
  <c r="D30" i="48"/>
  <c r="D28" i="48"/>
  <c r="D27" i="48"/>
  <c r="D26" i="48"/>
  <c r="D25" i="48"/>
  <c r="D24" i="48"/>
  <c r="D23" i="48"/>
  <c r="D22" i="48"/>
  <c r="C47" i="48" l="1"/>
  <c r="C46" i="48"/>
  <c r="C45" i="48"/>
  <c r="C44" i="48"/>
  <c r="C43" i="48"/>
  <c r="C42" i="48"/>
  <c r="C41" i="48"/>
  <c r="C54" i="48"/>
  <c r="C53" i="48"/>
  <c r="C52" i="48"/>
  <c r="C50" i="48"/>
  <c r="C49" i="48"/>
  <c r="C35" i="48"/>
  <c r="C34" i="48"/>
  <c r="C33" i="48"/>
  <c r="C31" i="48"/>
  <c r="C30" i="48"/>
  <c r="C28" i="48"/>
  <c r="C27" i="48"/>
  <c r="C26" i="48"/>
  <c r="C25" i="48"/>
  <c r="C24" i="48"/>
  <c r="C23" i="48"/>
  <c r="C22" i="48"/>
  <c r="C16" i="48"/>
  <c r="C15" i="48"/>
  <c r="C14" i="48"/>
  <c r="C4" i="48" l="1"/>
  <c r="C8" i="48"/>
  <c r="C3" i="48"/>
  <c r="C5" i="48"/>
  <c r="C7" i="48"/>
  <c r="C9" i="48"/>
  <c r="C12" i="48"/>
  <c r="C6" i="48"/>
  <c r="C11" i="48"/>
  <c r="D3" i="36" l="1"/>
  <c r="F3" i="36"/>
  <c r="H3" i="36"/>
  <c r="J3" i="36"/>
  <c r="D4" i="36"/>
  <c r="F4" i="36"/>
  <c r="H4" i="36"/>
  <c r="J4" i="36"/>
  <c r="D5" i="36"/>
  <c r="F5" i="36"/>
  <c r="H5" i="36"/>
  <c r="J5" i="36"/>
  <c r="D6" i="36"/>
  <c r="F6" i="36"/>
  <c r="H6" i="36"/>
  <c r="J6" i="36"/>
  <c r="D7" i="36"/>
  <c r="F7" i="36"/>
  <c r="H7" i="36"/>
  <c r="J7" i="36"/>
  <c r="D8" i="36"/>
  <c r="F8" i="36"/>
  <c r="H8" i="36"/>
  <c r="J8" i="36"/>
  <c r="D9" i="36"/>
  <c r="F9" i="36"/>
  <c r="H9" i="36"/>
  <c r="J9" i="36"/>
  <c r="D10" i="36"/>
  <c r="F10" i="36"/>
  <c r="H10" i="36"/>
  <c r="J10" i="36"/>
  <c r="D11" i="36"/>
  <c r="F11" i="36"/>
  <c r="H11" i="36"/>
  <c r="J11" i="36"/>
  <c r="D12" i="36"/>
  <c r="F12" i="36"/>
  <c r="H12" i="36"/>
  <c r="J12" i="36"/>
  <c r="D13" i="36"/>
  <c r="F13" i="36"/>
  <c r="H13" i="36"/>
  <c r="J13" i="36"/>
  <c r="D14" i="36"/>
  <c r="F14" i="36"/>
  <c r="H14" i="36"/>
  <c r="J14" i="36"/>
  <c r="D15" i="36"/>
  <c r="F15" i="36"/>
  <c r="H15" i="36"/>
  <c r="J15" i="36"/>
  <c r="D16" i="36"/>
  <c r="F16" i="36"/>
  <c r="H16" i="36"/>
  <c r="J16" i="36"/>
  <c r="D17" i="36"/>
  <c r="F17" i="36"/>
  <c r="H17" i="36"/>
  <c r="J17" i="36"/>
  <c r="D18" i="36"/>
  <c r="F18" i="36"/>
  <c r="H18" i="36"/>
  <c r="J18" i="36"/>
  <c r="D19" i="36"/>
  <c r="F19" i="36"/>
  <c r="H19" i="36"/>
  <c r="J19" i="36"/>
  <c r="D20" i="36"/>
  <c r="F20" i="36"/>
  <c r="H20" i="36"/>
  <c r="J20" i="36"/>
  <c r="D21" i="36"/>
  <c r="F21" i="36"/>
  <c r="H21" i="36"/>
  <c r="J21" i="36"/>
  <c r="F3" i="42" l="1"/>
  <c r="F4" i="42"/>
  <c r="F5" i="42"/>
  <c r="F6" i="42"/>
  <c r="F7" i="42"/>
  <c r="F8" i="42"/>
  <c r="F9" i="42"/>
  <c r="F10" i="42"/>
  <c r="F12" i="42"/>
  <c r="F13" i="42"/>
  <c r="F14" i="42"/>
  <c r="F15" i="42"/>
  <c r="F16" i="42"/>
  <c r="F17" i="42"/>
  <c r="F18" i="42"/>
  <c r="F19" i="42"/>
  <c r="F20" i="42"/>
  <c r="F21" i="42"/>
  <c r="F22" i="42"/>
  <c r="F23" i="42"/>
  <c r="F24" i="42"/>
  <c r="F25" i="42"/>
  <c r="F26" i="42"/>
  <c r="F27" i="42"/>
  <c r="F28" i="42"/>
  <c r="F29" i="42"/>
  <c r="F30" i="42"/>
  <c r="F31" i="42"/>
  <c r="I20" i="35" l="1"/>
  <c r="I26" i="36" l="1"/>
  <c r="I27" i="36"/>
  <c r="I28" i="36"/>
  <c r="I29" i="36"/>
  <c r="I30" i="36"/>
  <c r="I31" i="36"/>
  <c r="I32" i="36"/>
  <c r="I33" i="36"/>
  <c r="I34" i="36"/>
  <c r="I35" i="36"/>
  <c r="I36" i="36"/>
  <c r="I37" i="36"/>
  <c r="I38" i="36"/>
  <c r="I39" i="36"/>
  <c r="I40" i="36"/>
  <c r="I41" i="36"/>
  <c r="I42" i="36"/>
  <c r="I43" i="36"/>
  <c r="I25" i="36"/>
  <c r="G26" i="36"/>
  <c r="G27" i="36"/>
  <c r="G28" i="36"/>
  <c r="G29" i="36"/>
  <c r="G30" i="36"/>
  <c r="G31" i="36"/>
  <c r="G32" i="36"/>
  <c r="G33" i="36"/>
  <c r="G34" i="36"/>
  <c r="G35" i="36"/>
  <c r="G36" i="36"/>
  <c r="G37" i="36"/>
  <c r="G38" i="36"/>
  <c r="G39" i="36"/>
  <c r="G40" i="36"/>
  <c r="G41" i="36"/>
  <c r="G42" i="36"/>
  <c r="G43" i="36"/>
  <c r="G25" i="36"/>
  <c r="E42" i="36"/>
  <c r="E26" i="36"/>
  <c r="E27" i="36"/>
  <c r="E28" i="36"/>
  <c r="E29" i="36"/>
  <c r="E30" i="36"/>
  <c r="E31" i="36"/>
  <c r="E32" i="36"/>
  <c r="E33" i="36"/>
  <c r="E34" i="36"/>
  <c r="E35" i="36"/>
  <c r="E36" i="36"/>
  <c r="E37" i="36"/>
  <c r="E38" i="36"/>
  <c r="E39" i="36"/>
  <c r="E40" i="36"/>
  <c r="E41" i="36"/>
  <c r="E43" i="36"/>
  <c r="E25" i="36"/>
  <c r="C26" i="36"/>
  <c r="C27" i="36"/>
  <c r="C28" i="36"/>
  <c r="C29" i="36"/>
  <c r="C30" i="36"/>
  <c r="C31" i="36"/>
  <c r="C32" i="36"/>
  <c r="C33" i="36"/>
  <c r="C34" i="36"/>
  <c r="C35" i="36"/>
  <c r="C36" i="36"/>
  <c r="C37" i="36"/>
  <c r="C38" i="36"/>
  <c r="C39" i="36"/>
  <c r="C40" i="36"/>
  <c r="C41" i="36"/>
  <c r="C42" i="36"/>
  <c r="C43" i="36"/>
  <c r="C25" i="36"/>
  <c r="I31" i="35" l="1"/>
  <c r="I32" i="35"/>
  <c r="I33" i="35"/>
  <c r="I34" i="35"/>
  <c r="I35" i="35"/>
  <c r="I36" i="35"/>
  <c r="I30" i="35"/>
  <c r="G31" i="35"/>
  <c r="G32" i="35"/>
  <c r="G33" i="35"/>
  <c r="G34" i="35"/>
  <c r="G35" i="35"/>
  <c r="G36" i="35"/>
  <c r="G37" i="35"/>
  <c r="G38" i="35"/>
  <c r="G30" i="35"/>
  <c r="E31" i="35"/>
  <c r="E32" i="35"/>
  <c r="E33" i="35"/>
  <c r="E34" i="35"/>
  <c r="E35" i="35"/>
  <c r="E36" i="35"/>
  <c r="E37" i="35"/>
  <c r="E38" i="35"/>
  <c r="E30" i="35"/>
  <c r="C30" i="35"/>
  <c r="C31" i="35"/>
  <c r="C32" i="35"/>
  <c r="C33" i="35"/>
  <c r="C34" i="35"/>
  <c r="C35" i="35"/>
  <c r="C36" i="35"/>
  <c r="C37" i="35"/>
  <c r="C38" i="35"/>
  <c r="C29" i="35"/>
  <c r="D4" i="44" l="1"/>
  <c r="D3" i="44"/>
  <c r="E70" i="42"/>
  <c r="E71" i="42"/>
  <c r="E72" i="42"/>
  <c r="E73" i="42"/>
  <c r="E74" i="42"/>
  <c r="E75" i="42"/>
  <c r="E76" i="42"/>
  <c r="E78" i="42"/>
  <c r="E79" i="42"/>
  <c r="E80" i="42"/>
  <c r="E81" i="42"/>
  <c r="E82" i="42"/>
  <c r="E83" i="42"/>
  <c r="E84" i="42"/>
  <c r="E85" i="42"/>
  <c r="E86" i="42"/>
  <c r="E87" i="42"/>
  <c r="E88" i="42"/>
  <c r="E89" i="42"/>
  <c r="E90" i="42"/>
  <c r="E91" i="42"/>
  <c r="E92" i="42"/>
  <c r="E93" i="42"/>
  <c r="E94" i="42"/>
  <c r="E95" i="42"/>
  <c r="E96" i="42"/>
  <c r="E97" i="42"/>
  <c r="E98" i="42"/>
  <c r="E69" i="42"/>
  <c r="C71" i="42"/>
  <c r="C72" i="42"/>
  <c r="C73" i="42"/>
  <c r="C74" i="42"/>
  <c r="C75" i="42"/>
  <c r="C76" i="42"/>
  <c r="C77" i="42"/>
  <c r="C78" i="42"/>
  <c r="C79" i="42"/>
  <c r="C80" i="42"/>
  <c r="C81" i="42"/>
  <c r="C82" i="42"/>
  <c r="C83" i="42"/>
  <c r="C84" i="42"/>
  <c r="C85" i="42"/>
  <c r="C86" i="42"/>
  <c r="C87" i="42"/>
  <c r="C88" i="42"/>
  <c r="C89" i="42"/>
  <c r="C90" i="42"/>
  <c r="C91" i="42"/>
  <c r="C92" i="42"/>
  <c r="C93" i="42"/>
  <c r="C94" i="42"/>
  <c r="C95" i="42"/>
  <c r="C96" i="42"/>
  <c r="C97" i="42"/>
  <c r="C98" i="42"/>
  <c r="C70" i="42"/>
  <c r="E37" i="42"/>
  <c r="E38" i="42"/>
  <c r="E39" i="42"/>
  <c r="E40" i="42"/>
  <c r="E41" i="42"/>
  <c r="E42" i="42"/>
  <c r="E43" i="42"/>
  <c r="E44" i="42"/>
  <c r="E45" i="42"/>
  <c r="E46" i="42"/>
  <c r="E47" i="42"/>
  <c r="E48" i="42"/>
  <c r="E49" i="42"/>
  <c r="E50" i="42"/>
  <c r="E51" i="42"/>
  <c r="E52" i="42"/>
  <c r="E53" i="42"/>
  <c r="E54" i="42"/>
  <c r="E55" i="42"/>
  <c r="E56" i="42"/>
  <c r="E57" i="42"/>
  <c r="E58" i="42"/>
  <c r="E59" i="42"/>
  <c r="E60" i="42"/>
  <c r="E61" i="42"/>
  <c r="E62" i="42"/>
  <c r="E63" i="42"/>
  <c r="E64" i="42"/>
  <c r="E65" i="42"/>
  <c r="E36" i="42"/>
  <c r="C38" i="42"/>
  <c r="C39" i="42"/>
  <c r="C40" i="42"/>
  <c r="C41" i="42"/>
  <c r="C42" i="42"/>
  <c r="C43" i="42"/>
  <c r="C44" i="42"/>
  <c r="C45" i="42"/>
  <c r="C46" i="42"/>
  <c r="C47" i="42"/>
  <c r="C48" i="42"/>
  <c r="C49" i="42"/>
  <c r="C50" i="42"/>
  <c r="C51" i="42"/>
  <c r="C52" i="42"/>
  <c r="C53" i="42"/>
  <c r="C54" i="42"/>
  <c r="C55" i="42"/>
  <c r="C56" i="42"/>
  <c r="C57" i="42"/>
  <c r="C58" i="42"/>
  <c r="C59" i="42"/>
  <c r="C60" i="42"/>
  <c r="C61" i="42"/>
  <c r="C62" i="42"/>
  <c r="C63" i="42"/>
  <c r="C64" i="42"/>
  <c r="C65" i="42"/>
  <c r="C37" i="42"/>
  <c r="F3" i="44" l="1"/>
  <c r="E3" i="44"/>
  <c r="E4" i="44"/>
  <c r="F4" i="44"/>
  <c r="I18" i="35"/>
  <c r="I19" i="35"/>
  <c r="I21" i="35"/>
  <c r="I22" i="35"/>
  <c r="I23" i="35"/>
  <c r="I17" i="35"/>
  <c r="G18" i="35"/>
  <c r="G19" i="35"/>
  <c r="G20" i="35"/>
  <c r="G21" i="35"/>
  <c r="G22" i="35"/>
  <c r="G23" i="35"/>
  <c r="G24" i="35"/>
  <c r="G25" i="35"/>
  <c r="G17" i="35"/>
  <c r="E18" i="35"/>
  <c r="E19" i="35"/>
  <c r="E20" i="35"/>
  <c r="E21" i="35"/>
  <c r="E22" i="35"/>
  <c r="E23" i="35"/>
  <c r="E24" i="35"/>
  <c r="E25" i="35"/>
  <c r="E17" i="35"/>
  <c r="C19" i="35"/>
  <c r="C17" i="35"/>
  <c r="C18" i="35"/>
  <c r="C20" i="35"/>
  <c r="C21" i="35"/>
  <c r="C22" i="35"/>
  <c r="C23" i="35"/>
  <c r="C24" i="35"/>
  <c r="C25" i="35"/>
  <c r="C16" i="35"/>
  <c r="H11" i="35" l="1"/>
  <c r="F11" i="35"/>
  <c r="D11" i="35"/>
  <c r="D5" i="44" l="1"/>
  <c r="D6" i="44"/>
  <c r="E6" i="44" l="1"/>
  <c r="F6" i="44"/>
  <c r="F5" i="44"/>
  <c r="E5" i="44"/>
  <c r="I48" i="36"/>
  <c r="I49" i="36"/>
  <c r="I50" i="36"/>
  <c r="I51" i="36"/>
  <c r="I52" i="36"/>
  <c r="I53" i="36"/>
  <c r="I54" i="36"/>
  <c r="I55" i="36"/>
  <c r="I56" i="36"/>
  <c r="I57" i="36"/>
  <c r="I58" i="36"/>
  <c r="I59" i="36"/>
  <c r="I60" i="36"/>
  <c r="I61" i="36"/>
  <c r="I62" i="36"/>
  <c r="I63" i="36"/>
  <c r="I64" i="36"/>
  <c r="I65" i="36"/>
  <c r="I47" i="36"/>
  <c r="G48" i="36"/>
  <c r="G49" i="36"/>
  <c r="G50" i="36"/>
  <c r="G51" i="36"/>
  <c r="G52" i="36"/>
  <c r="G53" i="36"/>
  <c r="G54" i="36"/>
  <c r="G55" i="36"/>
  <c r="G56" i="36"/>
  <c r="G57" i="36"/>
  <c r="G58" i="36"/>
  <c r="G59" i="36"/>
  <c r="G60" i="36"/>
  <c r="G61" i="36"/>
  <c r="G62" i="36"/>
  <c r="G63" i="36"/>
  <c r="G64" i="36"/>
  <c r="G65" i="36"/>
  <c r="G47" i="36"/>
  <c r="E48" i="36"/>
  <c r="E49" i="36"/>
  <c r="E50" i="36"/>
  <c r="E51" i="36"/>
  <c r="E52" i="36"/>
  <c r="E53" i="36"/>
  <c r="E54" i="36"/>
  <c r="E55" i="36"/>
  <c r="E56" i="36"/>
  <c r="E57" i="36"/>
  <c r="E58" i="36"/>
  <c r="E59" i="36"/>
  <c r="E60" i="36"/>
  <c r="E61" i="36"/>
  <c r="E62" i="36"/>
  <c r="E63" i="36"/>
  <c r="E64" i="36"/>
  <c r="E65" i="36"/>
  <c r="E47" i="36"/>
  <c r="C48" i="36"/>
  <c r="C49" i="36"/>
  <c r="C50" i="36"/>
  <c r="C51" i="36"/>
  <c r="C52" i="36"/>
  <c r="C53" i="36"/>
  <c r="C54" i="36"/>
  <c r="C55" i="36"/>
  <c r="C56" i="36"/>
  <c r="C57" i="36"/>
  <c r="C58" i="36"/>
  <c r="C59" i="36"/>
  <c r="C60" i="36"/>
  <c r="C61" i="36"/>
  <c r="C62" i="36"/>
  <c r="C63" i="36"/>
  <c r="C64" i="36"/>
  <c r="C65" i="36"/>
  <c r="C47" i="36"/>
  <c r="J4" i="35" l="1"/>
  <c r="H4" i="35"/>
  <c r="F4" i="35"/>
  <c r="D4" i="35"/>
  <c r="D3" i="35"/>
  <c r="H12" i="35" l="1"/>
  <c r="F12" i="35"/>
  <c r="D12" i="35"/>
  <c r="D5" i="35" l="1"/>
  <c r="F5" i="35"/>
  <c r="H5" i="35"/>
  <c r="J5" i="35"/>
  <c r="D6" i="35"/>
  <c r="F6" i="35"/>
  <c r="H6" i="35"/>
  <c r="J6" i="35"/>
  <c r="D7" i="35"/>
  <c r="F7" i="35"/>
  <c r="H7" i="35"/>
  <c r="J7" i="35"/>
  <c r="D8" i="35"/>
  <c r="F8" i="35"/>
  <c r="H8" i="35"/>
  <c r="J8" i="35"/>
  <c r="D9" i="35"/>
  <c r="F9" i="35"/>
  <c r="H9" i="35"/>
  <c r="J9" i="35"/>
  <c r="D10" i="35"/>
  <c r="F10" i="35"/>
  <c r="H10" i="35"/>
  <c r="J10" i="35"/>
  <c r="D17" i="42" l="1"/>
  <c r="D16" i="42"/>
  <c r="D15" i="42"/>
  <c r="D14" i="42"/>
  <c r="D27" i="42"/>
  <c r="D26" i="42"/>
  <c r="F32" i="42"/>
  <c r="D32" i="42"/>
  <c r="D31" i="42"/>
  <c r="D30" i="42"/>
  <c r="D29" i="42"/>
  <c r="D28" i="42"/>
  <c r="D25" i="42"/>
  <c r="D24" i="42"/>
  <c r="D23" i="42"/>
  <c r="D13" i="42" l="1"/>
  <c r="D22" i="42" l="1"/>
  <c r="D21" i="42"/>
  <c r="D20" i="42"/>
  <c r="D19" i="42"/>
  <c r="D18" i="42"/>
  <c r="D12" i="42" l="1"/>
  <c r="D11" i="42"/>
  <c r="D10" i="42"/>
  <c r="D9" i="42"/>
  <c r="D8" i="42"/>
  <c r="D7" i="42"/>
  <c r="D6" i="42"/>
  <c r="D5" i="42" l="1"/>
  <c r="D4" i="42"/>
</calcChain>
</file>

<file path=xl/sharedStrings.xml><?xml version="1.0" encoding="utf-8"?>
<sst xmlns="http://schemas.openxmlformats.org/spreadsheetml/2006/main" count="600" uniqueCount="102">
  <si>
    <t>Объект</t>
  </si>
  <si>
    <t>Площадь кв.м.</t>
  </si>
  <si>
    <t>Ремонт в том числе</t>
  </si>
  <si>
    <t>Стоимость руб.</t>
  </si>
  <si>
    <t>Ремонт</t>
  </si>
  <si>
    <t>Цена кв.м. 16 этаж</t>
  </si>
  <si>
    <t>Цена кв.м.  (высокий)             7-15 этаж</t>
  </si>
  <si>
    <t>Цена кв.м. 3-6 этаж</t>
  </si>
  <si>
    <t>Цена кв.м. 2 этаж</t>
  </si>
  <si>
    <t>ул. Новочеркасская, 49 (дом 14) 1 секция 1к</t>
  </si>
  <si>
    <t>ул. Новочеркасская, 49 (дом 14) 1 секция студия</t>
  </si>
  <si>
    <t>Отложенный ремонт</t>
  </si>
  <si>
    <t>ул. Новочеркасская, 48 (дом 15) 4 секция студия</t>
  </si>
  <si>
    <t>ул. Новочеркасская, 48 (дом 15) 4 секция 1к</t>
  </si>
  <si>
    <t>ул. Новочеркасская, 48 (дом 15) 4 секция 2к</t>
  </si>
  <si>
    <t>Цена кв.м. 7-17 этаж</t>
  </si>
  <si>
    <t>Цена кв.м. 18 этаж</t>
  </si>
  <si>
    <t>Стандартный ремонт</t>
  </si>
  <si>
    <t>Дорогой ремонт + кухня</t>
  </si>
  <si>
    <t>ул. Новочеркасская, 48 (дом 15) 3 секция студия</t>
  </si>
  <si>
    <t>ул. Новочеркасская, 48 (дом 15) 3 секция 1к</t>
  </si>
  <si>
    <t>ул. Новочеркасская, 48 (дом 15) 3 секция 2к</t>
  </si>
  <si>
    <t>ул. Левитана, д.2, студия, 5 секция</t>
  </si>
  <si>
    <t>Отложенный</t>
  </si>
  <si>
    <t>Стандартный ремонт + кухня</t>
  </si>
  <si>
    <t>ул. Новочеркасская, 48 (дом 15) 2 секция студия</t>
  </si>
  <si>
    <t>ул. Новочеркасская, 48 (дом 15) 2 секция 1к</t>
  </si>
  <si>
    <t>ул. Новочеркасская, 48 (дом 15) 2 секция 2к</t>
  </si>
  <si>
    <t xml:space="preserve">Стандартный ремонт </t>
  </si>
  <si>
    <t>ул. Левитана, д.2, студия, 6 секция</t>
  </si>
  <si>
    <t>ул. Левитана, д.2, 3к, 6 секция</t>
  </si>
  <si>
    <t>ул. Левитана, д.2, 2к, 6 секция</t>
  </si>
  <si>
    <t>ул. Новочеркасская, 48 (дом 15) 1 секция студия</t>
  </si>
  <si>
    <t>ул. Новочеркасская, 48 (дом 15) 1 секция 1к</t>
  </si>
  <si>
    <t>ул. Новочеркасская, 48 (дом 15) 1 секция 2к</t>
  </si>
  <si>
    <t xml:space="preserve">Площадь </t>
  </si>
  <si>
    <t>Цена за кв.м. 1, 4 этаж</t>
  </si>
  <si>
    <t>Стоимость, руб.</t>
  </si>
  <si>
    <t>Цена за кв.м. 2, 3 этаж</t>
  </si>
  <si>
    <t xml:space="preserve">Ремонт в том числе </t>
  </si>
  <si>
    <t xml:space="preserve">29 МД 1к </t>
  </si>
  <si>
    <t xml:space="preserve">29 МД 2к </t>
  </si>
  <si>
    <t xml:space="preserve">20 МД 2к </t>
  </si>
  <si>
    <t xml:space="preserve">20 МД 3к </t>
  </si>
  <si>
    <t xml:space="preserve">21 МД 1к </t>
  </si>
  <si>
    <t xml:space="preserve">21 МД 2к </t>
  </si>
  <si>
    <t xml:space="preserve">21 МД 3к </t>
  </si>
  <si>
    <t>ул. Новочеркасская, 49 (дом 14) 2 секция студия</t>
  </si>
  <si>
    <t xml:space="preserve">22 МД 1к </t>
  </si>
  <si>
    <t>22 МД Студия</t>
  </si>
  <si>
    <t>22 МД 1к</t>
  </si>
  <si>
    <t>22 МД 2к</t>
  </si>
  <si>
    <t>Пл. кв.м.</t>
  </si>
  <si>
    <t>ул. Левитана, д.6, 2к, 1 секция</t>
  </si>
  <si>
    <t>ул. Левитана, д.6, 3к, 1 секция</t>
  </si>
  <si>
    <t>23 МД Студия</t>
  </si>
  <si>
    <t xml:space="preserve">23 МД 1к </t>
  </si>
  <si>
    <t>23 МД 1к</t>
  </si>
  <si>
    <t>23 МД 2к</t>
  </si>
  <si>
    <t>ул. Левитана, д.4, студия, 6 секция</t>
  </si>
  <si>
    <t>Готовый</t>
  </si>
  <si>
    <t>Готовый ремонт</t>
  </si>
  <si>
    <t>28 МД 2к</t>
  </si>
  <si>
    <t>Готовый ремонт, кухонный гарнитур</t>
  </si>
  <si>
    <t>УК</t>
  </si>
  <si>
    <t>ОП</t>
  </si>
  <si>
    <t>Бывшая рабочих Смертина А.</t>
  </si>
  <si>
    <t>2МД 2к, 2 этаж, кв. 26</t>
  </si>
  <si>
    <t>2МД 1к, 1этаж, кв. 21</t>
  </si>
  <si>
    <t>8МД 2к, 4 этаж, кв. 47</t>
  </si>
  <si>
    <t>8МД 2к, 4 этаж, кв. 48</t>
  </si>
  <si>
    <t>Примечание</t>
  </si>
  <si>
    <t>19 ВЛ</t>
  </si>
  <si>
    <t>Без ремонта</t>
  </si>
  <si>
    <t>14ВЛ 2 секция</t>
  </si>
  <si>
    <t>14ВЛ 1 секция</t>
  </si>
  <si>
    <t>Безремонта</t>
  </si>
  <si>
    <t>Цена кв.м.</t>
  </si>
  <si>
    <t>Готовность ремонта</t>
  </si>
  <si>
    <t>6ЛВ 1 секция</t>
  </si>
  <si>
    <t>19ВЛ</t>
  </si>
  <si>
    <t>Обект</t>
  </si>
  <si>
    <t xml:space="preserve">Кольцово : Платиновый проезд 25,26,27,28, 29; Рубиновый Проезд 30,31,32,39,40,41 </t>
  </si>
  <si>
    <t>з.у. 301-500 кв.м.</t>
  </si>
  <si>
    <t>з.у.200-250 кв.м.</t>
  </si>
  <si>
    <t>з.у.200-300 кв.м.</t>
  </si>
  <si>
    <t>Основной Прейскурант по сделкам без комиссии банку, руб.</t>
  </si>
  <si>
    <t>по сделкам с комиссией банку удорожание 6%</t>
  </si>
  <si>
    <t>наличные скидка 2% от Основного Прейскуранта</t>
  </si>
  <si>
    <r>
      <t>Ценообразование</t>
    </r>
    <r>
      <rPr>
        <b/>
        <sz val="14"/>
        <color rgb="FF00B050"/>
        <rFont val="Calibri"/>
        <family val="2"/>
        <charset val="204"/>
        <scheme val="minor"/>
      </rPr>
      <t xml:space="preserve"> с 04.04.2024г</t>
    </r>
    <r>
      <rPr>
        <b/>
        <sz val="14"/>
        <rFont val="Calibri"/>
        <family val="2"/>
        <charset val="204"/>
        <scheme val="minor"/>
      </rPr>
      <t>., оплата для АН 2%,</t>
    </r>
    <r>
      <rPr>
        <b/>
        <sz val="14"/>
        <color rgb="FFFF0000"/>
        <rFont val="Calibri"/>
        <family val="2"/>
        <charset val="204"/>
        <scheme val="minor"/>
      </rPr>
      <t xml:space="preserve"> Основной Прейскурант по сделкам без комиссии банку</t>
    </r>
  </si>
  <si>
    <r>
      <t xml:space="preserve">Ценообразование с </t>
    </r>
    <r>
      <rPr>
        <b/>
        <sz val="14"/>
        <color rgb="FF00B050"/>
        <rFont val="Calibri"/>
        <family val="2"/>
        <charset val="204"/>
        <scheme val="minor"/>
      </rPr>
      <t>04.04.2024г.,</t>
    </r>
    <r>
      <rPr>
        <b/>
        <sz val="14"/>
        <rFont val="Calibri"/>
        <family val="2"/>
        <charset val="204"/>
        <scheme val="minor"/>
      </rPr>
      <t xml:space="preserve"> оплата для АН 2%, </t>
    </r>
    <r>
      <rPr>
        <b/>
        <sz val="14"/>
        <color rgb="FFFF0000"/>
        <rFont val="Calibri"/>
        <family val="2"/>
        <charset val="204"/>
        <scheme val="minor"/>
      </rPr>
      <t>по сделкам с комиссией банку удорожание 6%</t>
    </r>
  </si>
  <si>
    <r>
      <t xml:space="preserve">Ценообразование с </t>
    </r>
    <r>
      <rPr>
        <b/>
        <sz val="14"/>
        <color rgb="FF00B050"/>
        <rFont val="Calibri"/>
        <family val="2"/>
        <charset val="204"/>
        <scheme val="minor"/>
      </rPr>
      <t xml:space="preserve">04.04.2024г., </t>
    </r>
    <r>
      <rPr>
        <b/>
        <sz val="14"/>
        <rFont val="Calibri"/>
        <family val="2"/>
        <charset val="204"/>
        <scheme val="minor"/>
      </rPr>
      <t xml:space="preserve">оплата для АН 2%, </t>
    </r>
    <r>
      <rPr>
        <b/>
        <sz val="14"/>
        <color rgb="FFFF0000"/>
        <rFont val="Calibri"/>
        <family val="2"/>
        <charset val="204"/>
        <scheme val="minor"/>
      </rPr>
      <t>наличные скидка 2% от Основного Прейскуранта</t>
    </r>
  </si>
  <si>
    <r>
      <t>Ценообразование</t>
    </r>
    <r>
      <rPr>
        <b/>
        <sz val="14"/>
        <color rgb="FF00B050"/>
        <rFont val="Calibri"/>
        <family val="2"/>
        <charset val="204"/>
        <scheme val="minor"/>
      </rPr>
      <t xml:space="preserve"> с 04.04.2024г.</t>
    </r>
    <r>
      <rPr>
        <b/>
        <sz val="14"/>
        <rFont val="Calibri"/>
        <family val="2"/>
        <charset val="204"/>
        <scheme val="minor"/>
      </rPr>
      <t xml:space="preserve">, оплата для АН 2%, </t>
    </r>
    <r>
      <rPr>
        <b/>
        <sz val="14"/>
        <color rgb="FFFF0000"/>
        <rFont val="Calibri"/>
        <family val="2"/>
        <charset val="204"/>
        <scheme val="minor"/>
      </rPr>
      <t>наличные скидка 2% от Основного Прейскуранта</t>
    </r>
  </si>
  <si>
    <r>
      <t>Ценообразование</t>
    </r>
    <r>
      <rPr>
        <b/>
        <sz val="14"/>
        <color rgb="FF00B050"/>
        <rFont val="Calibri"/>
        <family val="2"/>
        <charset val="204"/>
        <scheme val="minor"/>
      </rPr>
      <t xml:space="preserve"> с 04.04.2024г.,</t>
    </r>
    <r>
      <rPr>
        <b/>
        <sz val="14"/>
        <rFont val="Calibri"/>
        <family val="2"/>
        <charset val="204"/>
        <scheme val="minor"/>
      </rPr>
      <t xml:space="preserve"> оплата для АН 2%,</t>
    </r>
    <r>
      <rPr>
        <b/>
        <sz val="14"/>
        <color rgb="FFFF0000"/>
        <rFont val="Calibri"/>
        <family val="2"/>
        <charset val="204"/>
        <scheme val="minor"/>
      </rPr>
      <t xml:space="preserve"> Основной Прейскурант по сделкам без комиссии банку</t>
    </r>
  </si>
  <si>
    <r>
      <t>Ценообразование с</t>
    </r>
    <r>
      <rPr>
        <b/>
        <sz val="14"/>
        <color rgb="FF00B050"/>
        <rFont val="Calibri"/>
        <family val="2"/>
        <charset val="204"/>
        <scheme val="minor"/>
      </rPr>
      <t xml:space="preserve"> 04.04.2024г.</t>
    </r>
    <r>
      <rPr>
        <b/>
        <sz val="14"/>
        <rFont val="Calibri"/>
        <family val="2"/>
        <charset val="204"/>
        <scheme val="minor"/>
      </rPr>
      <t xml:space="preserve">, </t>
    </r>
    <r>
      <rPr>
        <b/>
        <sz val="14"/>
        <color rgb="FFFF0000"/>
        <rFont val="Calibri"/>
        <family val="2"/>
        <charset val="204"/>
        <scheme val="minor"/>
      </rPr>
      <t>по сделкам с комиссией банку удорожание 6%</t>
    </r>
  </si>
  <si>
    <r>
      <t xml:space="preserve">Ценообразование </t>
    </r>
    <r>
      <rPr>
        <b/>
        <sz val="14"/>
        <color rgb="FF00B050"/>
        <rFont val="Calibri"/>
        <family val="2"/>
        <charset val="204"/>
        <scheme val="minor"/>
      </rPr>
      <t>с 04.04.2024г.</t>
    </r>
    <r>
      <rPr>
        <b/>
        <sz val="14"/>
        <rFont val="Calibri"/>
        <family val="2"/>
        <charset val="204"/>
        <scheme val="minor"/>
      </rPr>
      <t xml:space="preserve">, оплата для АН 2%, </t>
    </r>
    <r>
      <rPr>
        <b/>
        <sz val="14"/>
        <color rgb="FFFF0000"/>
        <rFont val="Calibri"/>
        <family val="2"/>
        <charset val="204"/>
        <scheme val="minor"/>
      </rPr>
      <t>наличные скидка 2% от Основного Прейскуранта</t>
    </r>
  </si>
  <si>
    <r>
      <t xml:space="preserve">Ценообразование </t>
    </r>
    <r>
      <rPr>
        <b/>
        <sz val="14"/>
        <color rgb="FF00B050"/>
        <rFont val="Calibri"/>
        <family val="2"/>
        <charset val="204"/>
        <scheme val="minor"/>
      </rPr>
      <t>с 04.04.2024г</t>
    </r>
    <r>
      <rPr>
        <b/>
        <sz val="14"/>
        <rFont val="Calibri"/>
        <family val="2"/>
        <charset val="204"/>
        <scheme val="minor"/>
      </rPr>
      <t xml:space="preserve">., оплата для АН 2%, </t>
    </r>
    <r>
      <rPr>
        <b/>
        <sz val="14"/>
        <color rgb="FFFF0000"/>
        <rFont val="Calibri"/>
        <family val="2"/>
        <charset val="204"/>
        <scheme val="minor"/>
      </rPr>
      <t>по сделкам с комиссией банку удорожание 6%</t>
    </r>
  </si>
  <si>
    <r>
      <t xml:space="preserve">Ценообразование квартир на ПИФе </t>
    </r>
    <r>
      <rPr>
        <b/>
        <sz val="14"/>
        <color rgb="FF00B050"/>
        <rFont val="Calibri"/>
        <family val="2"/>
        <charset val="204"/>
        <scheme val="minor"/>
      </rPr>
      <t>с 04.04.2024г.</t>
    </r>
    <r>
      <rPr>
        <b/>
        <sz val="14"/>
        <rFont val="Calibri"/>
        <family val="2"/>
        <charset val="204"/>
        <scheme val="minor"/>
      </rPr>
      <t>, вознаграждение АН 2%</t>
    </r>
  </si>
  <si>
    <t>9 месяцев</t>
  </si>
  <si>
    <t>Рубиновый Проезд 30</t>
  </si>
  <si>
    <t xml:space="preserve">Кольцово : Платиновый проезд 25,26,27,28, 29; Рубиновый Проезд 31,32,39,40,41 </t>
  </si>
  <si>
    <t>Вознаграждение АН 3%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</si>
</sst>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b/>
      <sz val="14"/>
      <color rgb="FF00B05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40">
    <xf numFmtId="0" fontId="0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</cellStyleXfs>
  <cellXfs count="193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16" fillId="3" borderId="8" xfId="0" applyFont="1" applyFill="1" applyBorder="1" applyAlignment="1">
      <alignment horizontal="center" vertical="center"/>
    </xf>
    <xf numFmtId="0" fontId="16" fillId="3" borderId="9" xfId="0" applyFont="1" applyFill="1" applyBorder="1" applyAlignment="1">
      <alignment horizontal="center" vertical="center" wrapText="1"/>
    </xf>
    <xf numFmtId="0" fontId="16" fillId="3" borderId="10" xfId="0" applyFont="1" applyFill="1" applyBorder="1" applyAlignment="1">
      <alignment horizontal="center" vertical="center" wrapText="1"/>
    </xf>
    <xf numFmtId="0" fontId="18" fillId="0" borderId="3" xfId="0" applyFont="1" applyBorder="1"/>
    <xf numFmtId="3" fontId="18" fillId="0" borderId="1" xfId="0" applyNumberFormat="1" applyFont="1" applyBorder="1" applyAlignment="1">
      <alignment horizontal="center"/>
    </xf>
    <xf numFmtId="0" fontId="18" fillId="0" borderId="11" xfId="0" applyFont="1" applyBorder="1"/>
    <xf numFmtId="0" fontId="18" fillId="0" borderId="12" xfId="0" applyFont="1" applyBorder="1" applyAlignment="1">
      <alignment horizontal="center"/>
    </xf>
    <xf numFmtId="0" fontId="19" fillId="2" borderId="0" xfId="0" applyFont="1" applyFill="1" applyAlignment="1">
      <alignment horizontal="left"/>
    </xf>
    <xf numFmtId="3" fontId="18" fillId="3" borderId="1" xfId="0" applyNumberFormat="1" applyFont="1" applyFill="1" applyBorder="1" applyAlignment="1">
      <alignment horizontal="center"/>
    </xf>
    <xf numFmtId="3" fontId="18" fillId="3" borderId="15" xfId="0" applyNumberFormat="1" applyFont="1" applyFill="1" applyBorder="1" applyAlignment="1">
      <alignment horizontal="center"/>
    </xf>
    <xf numFmtId="0" fontId="17" fillId="2" borderId="3" xfId="0" applyFont="1" applyFill="1" applyBorder="1"/>
    <xf numFmtId="2" fontId="18" fillId="0" borderId="1" xfId="0" applyNumberFormat="1" applyFont="1" applyBorder="1" applyAlignment="1">
      <alignment horizontal="center" wrapText="1"/>
    </xf>
    <xf numFmtId="2" fontId="18" fillId="0" borderId="2" xfId="0" applyNumberFormat="1" applyFont="1" applyBorder="1" applyAlignment="1">
      <alignment horizontal="center" wrapText="1"/>
    </xf>
    <xf numFmtId="0" fontId="17" fillId="2" borderId="5" xfId="0" applyFont="1" applyFill="1" applyBorder="1"/>
    <xf numFmtId="3" fontId="0" fillId="0" borderId="0" xfId="0" applyNumberFormat="1"/>
    <xf numFmtId="0" fontId="20" fillId="3" borderId="8" xfId="0" applyFont="1" applyFill="1" applyBorder="1" applyAlignment="1">
      <alignment horizontal="center" vertical="center"/>
    </xf>
    <xf numFmtId="0" fontId="20" fillId="3" borderId="9" xfId="0" applyFont="1" applyFill="1" applyBorder="1" applyAlignment="1">
      <alignment horizontal="center" vertical="center" wrapText="1"/>
    </xf>
    <xf numFmtId="0" fontId="20" fillId="3" borderId="16" xfId="0" applyFont="1" applyFill="1" applyBorder="1" applyAlignment="1">
      <alignment horizontal="center" vertical="center" wrapText="1"/>
    </xf>
    <xf numFmtId="0" fontId="20" fillId="3" borderId="10" xfId="0" applyFont="1" applyFill="1" applyBorder="1" applyAlignment="1">
      <alignment horizontal="center" vertical="center" wrapText="1"/>
    </xf>
    <xf numFmtId="3" fontId="18" fillId="0" borderId="15" xfId="0" applyNumberFormat="1" applyFont="1" applyBorder="1" applyAlignment="1">
      <alignment horizontal="center"/>
    </xf>
    <xf numFmtId="0" fontId="19" fillId="2" borderId="0" xfId="0" applyFont="1" applyFill="1"/>
    <xf numFmtId="3" fontId="18" fillId="3" borderId="6" xfId="0" applyNumberFormat="1" applyFont="1" applyFill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8" fillId="0" borderId="5" xfId="0" applyFont="1" applyBorder="1"/>
    <xf numFmtId="2" fontId="18" fillId="0" borderId="6" xfId="0" applyNumberFormat="1" applyFont="1" applyBorder="1" applyAlignment="1">
      <alignment horizontal="center" wrapText="1"/>
    </xf>
    <xf numFmtId="3" fontId="18" fillId="0" borderId="19" xfId="0" applyNumberFormat="1" applyFont="1" applyBorder="1" applyAlignment="1">
      <alignment horizontal="center"/>
    </xf>
    <xf numFmtId="0" fontId="17" fillId="3" borderId="13" xfId="0" applyFont="1" applyFill="1" applyBorder="1"/>
    <xf numFmtId="0" fontId="17" fillId="2" borderId="11" xfId="0" applyFont="1" applyFill="1" applyBorder="1"/>
    <xf numFmtId="0" fontId="20" fillId="3" borderId="13" xfId="0" applyFont="1" applyFill="1" applyBorder="1" applyAlignment="1">
      <alignment horizontal="center" vertical="center"/>
    </xf>
    <xf numFmtId="0" fontId="20" fillId="3" borderId="14" xfId="0" applyFont="1" applyFill="1" applyBorder="1" applyAlignment="1">
      <alignment horizontal="center" vertical="center"/>
    </xf>
    <xf numFmtId="0" fontId="20" fillId="3" borderId="14" xfId="0" applyFont="1" applyFill="1" applyBorder="1" applyAlignment="1">
      <alignment horizontal="center" vertical="center" wrapText="1"/>
    </xf>
    <xf numFmtId="0" fontId="20" fillId="3" borderId="17" xfId="0" applyFont="1" applyFill="1" applyBorder="1" applyAlignment="1">
      <alignment horizontal="center" vertical="center" wrapText="1"/>
    </xf>
    <xf numFmtId="0" fontId="20" fillId="3" borderId="18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8" fillId="0" borderId="0" xfId="0" applyFont="1"/>
    <xf numFmtId="0" fontId="18" fillId="0" borderId="1" xfId="0" applyFont="1" applyBorder="1" applyAlignment="1">
      <alignment horizontal="center"/>
    </xf>
    <xf numFmtId="2" fontId="18" fillId="2" borderId="1" xfId="0" applyNumberFormat="1" applyFont="1" applyFill="1" applyBorder="1" applyAlignment="1">
      <alignment horizontal="center"/>
    </xf>
    <xf numFmtId="3" fontId="18" fillId="2" borderId="1" xfId="0" applyNumberFormat="1" applyFont="1" applyFill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2" fontId="18" fillId="2" borderId="2" xfId="0" applyNumberFormat="1" applyFont="1" applyFill="1" applyBorder="1" applyAlignment="1">
      <alignment horizontal="center"/>
    </xf>
    <xf numFmtId="3" fontId="18" fillId="0" borderId="2" xfId="0" applyNumberFormat="1" applyFont="1" applyBorder="1" applyAlignment="1">
      <alignment horizontal="center"/>
    </xf>
    <xf numFmtId="3" fontId="18" fillId="3" borderId="2" xfId="0" applyNumberFormat="1" applyFont="1" applyFill="1" applyBorder="1" applyAlignment="1">
      <alignment horizontal="center"/>
    </xf>
    <xf numFmtId="0" fontId="18" fillId="0" borderId="3" xfId="0" applyFont="1" applyBorder="1" applyAlignment="1">
      <alignment horizontal="center"/>
    </xf>
    <xf numFmtId="2" fontId="18" fillId="2" borderId="20" xfId="0" applyNumberFormat="1" applyFont="1" applyFill="1" applyBorder="1" applyAlignment="1">
      <alignment horizontal="center"/>
    </xf>
    <xf numFmtId="3" fontId="18" fillId="0" borderId="20" xfId="0" applyNumberFormat="1" applyFont="1" applyBorder="1" applyAlignment="1">
      <alignment horizontal="center"/>
    </xf>
    <xf numFmtId="3" fontId="18" fillId="3" borderId="20" xfId="0" applyNumberFormat="1" applyFont="1" applyFill="1" applyBorder="1" applyAlignment="1">
      <alignment horizontal="center"/>
    </xf>
    <xf numFmtId="0" fontId="18" fillId="0" borderId="21" xfId="0" applyFont="1" applyBorder="1" applyAlignment="1">
      <alignment horizontal="center"/>
    </xf>
    <xf numFmtId="2" fontId="18" fillId="0" borderId="6" xfId="0" applyNumberFormat="1" applyFont="1" applyBorder="1" applyAlignment="1">
      <alignment horizontal="center"/>
    </xf>
    <xf numFmtId="3" fontId="18" fillId="0" borderId="6" xfId="0" applyNumberFormat="1" applyFont="1" applyBorder="1" applyAlignment="1">
      <alignment horizontal="center"/>
    </xf>
    <xf numFmtId="0" fontId="18" fillId="0" borderId="22" xfId="0" applyFont="1" applyBorder="1" applyAlignment="1">
      <alignment horizontal="center"/>
    </xf>
    <xf numFmtId="3" fontId="18" fillId="2" borderId="2" xfId="0" applyNumberFormat="1" applyFont="1" applyFill="1" applyBorder="1" applyAlignment="1">
      <alignment horizontal="center"/>
    </xf>
    <xf numFmtId="3" fontId="18" fillId="0" borderId="24" xfId="0" applyNumberFormat="1" applyFont="1" applyBorder="1" applyAlignment="1">
      <alignment horizontal="center"/>
    </xf>
    <xf numFmtId="0" fontId="18" fillId="4" borderId="1" xfId="0" applyFont="1" applyFill="1" applyBorder="1" applyAlignment="1">
      <alignment horizontal="center"/>
    </xf>
    <xf numFmtId="2" fontId="18" fillId="4" borderId="1" xfId="0" applyNumberFormat="1" applyFont="1" applyFill="1" applyBorder="1" applyAlignment="1">
      <alignment horizontal="center"/>
    </xf>
    <xf numFmtId="3" fontId="18" fillId="4" borderId="1" xfId="0" applyNumberFormat="1" applyFont="1" applyFill="1" applyBorder="1" applyAlignment="1">
      <alignment horizontal="center"/>
    </xf>
    <xf numFmtId="0" fontId="18" fillId="4" borderId="4" xfId="0" applyFont="1" applyFill="1" applyBorder="1" applyAlignment="1">
      <alignment horizontal="center"/>
    </xf>
    <xf numFmtId="3" fontId="18" fillId="3" borderId="24" xfId="0" applyNumberFormat="1" applyFont="1" applyFill="1" applyBorder="1" applyAlignment="1">
      <alignment horizontal="center"/>
    </xf>
    <xf numFmtId="0" fontId="18" fillId="4" borderId="13" xfId="0" applyFont="1" applyFill="1" applyBorder="1" applyAlignment="1">
      <alignment horizontal="center"/>
    </xf>
    <xf numFmtId="2" fontId="18" fillId="4" borderId="14" xfId="0" applyNumberFormat="1" applyFont="1" applyFill="1" applyBorder="1" applyAlignment="1">
      <alignment horizontal="center"/>
    </xf>
    <xf numFmtId="3" fontId="18" fillId="4" borderId="14" xfId="0" applyNumberFormat="1" applyFont="1" applyFill="1" applyBorder="1" applyAlignment="1">
      <alignment horizontal="center"/>
    </xf>
    <xf numFmtId="0" fontId="18" fillId="4" borderId="18" xfId="0" applyFont="1" applyFill="1" applyBorder="1" applyAlignment="1">
      <alignment horizontal="center"/>
    </xf>
    <xf numFmtId="0" fontId="18" fillId="0" borderId="5" xfId="0" applyFont="1" applyBorder="1" applyAlignment="1">
      <alignment horizontal="center"/>
    </xf>
    <xf numFmtId="2" fontId="18" fillId="2" borderId="6" xfId="0" applyNumberFormat="1" applyFont="1" applyFill="1" applyBorder="1" applyAlignment="1">
      <alignment horizontal="center"/>
    </xf>
    <xf numFmtId="3" fontId="18" fillId="2" borderId="6" xfId="0" applyNumberFormat="1" applyFont="1" applyFill="1" applyBorder="1" applyAlignment="1">
      <alignment horizontal="center"/>
    </xf>
    <xf numFmtId="0" fontId="17" fillId="3" borderId="14" xfId="0" applyFont="1" applyFill="1" applyBorder="1" applyAlignment="1">
      <alignment horizontal="center"/>
    </xf>
    <xf numFmtId="3" fontId="17" fillId="3" borderId="17" xfId="0" applyNumberFormat="1" applyFont="1" applyFill="1" applyBorder="1" applyAlignment="1">
      <alignment horizontal="center"/>
    </xf>
    <xf numFmtId="3" fontId="17" fillId="3" borderId="14" xfId="0" applyNumberFormat="1" applyFont="1" applyFill="1" applyBorder="1" applyAlignment="1">
      <alignment horizontal="center"/>
    </xf>
    <xf numFmtId="0" fontId="17" fillId="3" borderId="18" xfId="0" applyFont="1" applyFill="1" applyBorder="1" applyAlignment="1">
      <alignment horizontal="center"/>
    </xf>
    <xf numFmtId="0" fontId="17" fillId="2" borderId="2" xfId="0" applyFont="1" applyFill="1" applyBorder="1" applyAlignment="1">
      <alignment horizontal="center"/>
    </xf>
    <xf numFmtId="3" fontId="17" fillId="2" borderId="15" xfId="0" applyNumberFormat="1" applyFont="1" applyFill="1" applyBorder="1" applyAlignment="1">
      <alignment horizontal="center"/>
    </xf>
    <xf numFmtId="3" fontId="17" fillId="3" borderId="15" xfId="0" applyNumberFormat="1" applyFont="1" applyFill="1" applyBorder="1" applyAlignment="1">
      <alignment horizontal="center"/>
    </xf>
    <xf numFmtId="3" fontId="17" fillId="3" borderId="2" xfId="0" applyNumberFormat="1" applyFont="1" applyFill="1" applyBorder="1" applyAlignment="1">
      <alignment horizontal="center"/>
    </xf>
    <xf numFmtId="3" fontId="17" fillId="2" borderId="2" xfId="0" applyNumberFormat="1" applyFont="1" applyFill="1" applyBorder="1" applyAlignment="1">
      <alignment horizontal="center"/>
    </xf>
    <xf numFmtId="3" fontId="17" fillId="3" borderId="1" xfId="0" applyNumberFormat="1" applyFont="1" applyFill="1" applyBorder="1" applyAlignment="1">
      <alignment horizontal="center"/>
    </xf>
    <xf numFmtId="0" fontId="17" fillId="2" borderId="12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3" fontId="17" fillId="2" borderId="1" xfId="0" applyNumberFormat="1" applyFont="1" applyFill="1" applyBorder="1" applyAlignment="1">
      <alignment horizontal="center"/>
    </xf>
    <xf numFmtId="0" fontId="17" fillId="2" borderId="4" xfId="0" applyFont="1" applyFill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2" borderId="6" xfId="0" applyFont="1" applyFill="1" applyBorder="1" applyAlignment="1">
      <alignment horizontal="center"/>
    </xf>
    <xf numFmtId="3" fontId="17" fillId="3" borderId="6" xfId="0" applyNumberFormat="1" applyFont="1" applyFill="1" applyBorder="1" applyAlignment="1">
      <alignment horizontal="center"/>
    </xf>
    <xf numFmtId="3" fontId="17" fillId="2" borderId="6" xfId="0" applyNumberFormat="1" applyFont="1" applyFill="1" applyBorder="1" applyAlignment="1">
      <alignment horizontal="center"/>
    </xf>
    <xf numFmtId="0" fontId="17" fillId="2" borderId="7" xfId="0" applyFont="1" applyFill="1" applyBorder="1" applyAlignment="1">
      <alignment horizontal="center"/>
    </xf>
    <xf numFmtId="3" fontId="0" fillId="0" borderId="0" xfId="0" applyNumberFormat="1" applyAlignment="1">
      <alignment horizontal="center"/>
    </xf>
    <xf numFmtId="0" fontId="17" fillId="0" borderId="6" xfId="0" applyFont="1" applyBorder="1" applyAlignment="1">
      <alignment horizontal="center"/>
    </xf>
    <xf numFmtId="3" fontId="17" fillId="3" borderId="24" xfId="0" applyNumberFormat="1" applyFont="1" applyFill="1" applyBorder="1" applyAlignment="1">
      <alignment horizontal="center"/>
    </xf>
    <xf numFmtId="3" fontId="17" fillId="3" borderId="23" xfId="0" applyNumberFormat="1" applyFont="1" applyFill="1" applyBorder="1" applyAlignment="1">
      <alignment horizontal="center"/>
    </xf>
    <xf numFmtId="0" fontId="18" fillId="0" borderId="13" xfId="0" applyFont="1" applyBorder="1"/>
    <xf numFmtId="2" fontId="18" fillId="0" borderId="14" xfId="0" applyNumberFormat="1" applyFont="1" applyBorder="1" applyAlignment="1">
      <alignment horizontal="center" wrapText="1"/>
    </xf>
    <xf numFmtId="3" fontId="18" fillId="0" borderId="17" xfId="0" applyNumberFormat="1" applyFont="1" applyBorder="1" applyAlignment="1">
      <alignment horizontal="center"/>
    </xf>
    <xf numFmtId="0" fontId="18" fillId="0" borderId="18" xfId="0" applyFont="1" applyBorder="1" applyAlignment="1">
      <alignment horizontal="center"/>
    </xf>
    <xf numFmtId="3" fontId="18" fillId="3" borderId="19" xfId="0" applyNumberFormat="1" applyFont="1" applyFill="1" applyBorder="1" applyAlignment="1">
      <alignment horizontal="center"/>
    </xf>
    <xf numFmtId="0" fontId="20" fillId="3" borderId="0" xfId="0" applyFont="1" applyFill="1" applyAlignment="1">
      <alignment horizontal="center" vertical="center" wrapText="1"/>
    </xf>
    <xf numFmtId="0" fontId="20" fillId="3" borderId="6" xfId="0" applyFont="1" applyFill="1" applyBorder="1" applyAlignment="1">
      <alignment horizontal="center" vertical="center" wrapText="1"/>
    </xf>
    <xf numFmtId="0" fontId="20" fillId="3" borderId="19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/>
    </xf>
    <xf numFmtId="0" fontId="20" fillId="3" borderId="26" xfId="0" applyFont="1" applyFill="1" applyBorder="1" applyAlignment="1">
      <alignment horizontal="center" vertical="center" wrapText="1"/>
    </xf>
    <xf numFmtId="0" fontId="18" fillId="2" borderId="27" xfId="0" applyFont="1" applyFill="1" applyBorder="1" applyAlignment="1">
      <alignment horizontal="center" vertical="center" wrapText="1"/>
    </xf>
    <xf numFmtId="3" fontId="18" fillId="0" borderId="0" xfId="0" applyNumberFormat="1" applyFont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9" xfId="0" applyBorder="1" applyAlignment="1">
      <alignment horizontal="center"/>
    </xf>
    <xf numFmtId="0" fontId="20" fillId="3" borderId="13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3" fontId="0" fillId="0" borderId="25" xfId="0" applyNumberFormat="1" applyBorder="1" applyAlignment="1">
      <alignment horizontal="center"/>
    </xf>
    <xf numFmtId="3" fontId="0" fillId="0" borderId="19" xfId="0" applyNumberFormat="1" applyBorder="1" applyAlignment="1">
      <alignment horizontal="center"/>
    </xf>
    <xf numFmtId="1" fontId="0" fillId="0" borderId="0" xfId="0" applyNumberFormat="1"/>
    <xf numFmtId="3" fontId="0" fillId="0" borderId="3" xfId="0" applyNumberForma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3" fontId="0" fillId="0" borderId="13" xfId="0" applyNumberFormat="1" applyBorder="1" applyAlignment="1">
      <alignment horizontal="center"/>
    </xf>
    <xf numFmtId="3" fontId="0" fillId="0" borderId="18" xfId="0" applyNumberFormat="1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28" xfId="0" applyBorder="1" applyAlignment="1">
      <alignment horizontal="center"/>
    </xf>
    <xf numFmtId="3" fontId="18" fillId="3" borderId="17" xfId="0" applyNumberFormat="1" applyFont="1" applyFill="1" applyBorder="1" applyAlignment="1">
      <alignment horizontal="center"/>
    </xf>
    <xf numFmtId="0" fontId="16" fillId="0" borderId="28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center" vertical="center" wrapText="1"/>
    </xf>
    <xf numFmtId="0" fontId="0" fillId="0" borderId="30" xfId="0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0" fontId="0" fillId="0" borderId="33" xfId="0" applyBorder="1" applyAlignment="1">
      <alignment horizontal="center"/>
    </xf>
    <xf numFmtId="3" fontId="0" fillId="0" borderId="34" xfId="0" applyNumberFormat="1" applyBorder="1" applyAlignment="1">
      <alignment horizontal="center"/>
    </xf>
    <xf numFmtId="3" fontId="0" fillId="0" borderId="35" xfId="0" applyNumberFormat="1" applyBorder="1" applyAlignment="1">
      <alignment horizontal="center"/>
    </xf>
    <xf numFmtId="0" fontId="0" fillId="0" borderId="36" xfId="0" applyBorder="1" applyAlignment="1">
      <alignment horizontal="center"/>
    </xf>
    <xf numFmtId="3" fontId="0" fillId="0" borderId="37" xfId="0" applyNumberFormat="1" applyBorder="1" applyAlignment="1">
      <alignment horizontal="center"/>
    </xf>
    <xf numFmtId="3" fontId="0" fillId="0" borderId="38" xfId="0" applyNumberFormat="1" applyBorder="1" applyAlignment="1">
      <alignment horizontal="center"/>
    </xf>
    <xf numFmtId="3" fontId="1" fillId="0" borderId="3" xfId="0" applyNumberFormat="1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0" fillId="0" borderId="39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40" xfId="0" applyBorder="1"/>
    <xf numFmtId="0" fontId="18" fillId="0" borderId="21" xfId="0" applyFont="1" applyBorder="1"/>
    <xf numFmtId="2" fontId="18" fillId="0" borderId="23" xfId="0" applyNumberFormat="1" applyFont="1" applyBorder="1" applyAlignment="1">
      <alignment horizontal="center" wrapText="1"/>
    </xf>
    <xf numFmtId="0" fontId="18" fillId="0" borderId="8" xfId="0" applyFont="1" applyBorder="1"/>
    <xf numFmtId="2" fontId="18" fillId="0" borderId="9" xfId="0" applyNumberFormat="1" applyFont="1" applyBorder="1" applyAlignment="1">
      <alignment horizontal="center" wrapText="1"/>
    </xf>
    <xf numFmtId="3" fontId="18" fillId="0" borderId="16" xfId="0" applyNumberFormat="1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3" fontId="23" fillId="3" borderId="17" xfId="0" applyNumberFormat="1" applyFont="1" applyFill="1" applyBorder="1" applyAlignment="1">
      <alignment horizontal="center"/>
    </xf>
    <xf numFmtId="3" fontId="23" fillId="3" borderId="24" xfId="0" applyNumberFormat="1" applyFont="1" applyFill="1" applyBorder="1" applyAlignment="1">
      <alignment horizontal="center"/>
    </xf>
    <xf numFmtId="3" fontId="23" fillId="3" borderId="16" xfId="0" applyNumberFormat="1" applyFont="1" applyFill="1" applyBorder="1" applyAlignment="1">
      <alignment horizontal="center"/>
    </xf>
    <xf numFmtId="3" fontId="23" fillId="3" borderId="15" xfId="0" applyNumberFormat="1" applyFont="1" applyFill="1" applyBorder="1" applyAlignment="1">
      <alignment horizontal="center"/>
    </xf>
    <xf numFmtId="3" fontId="23" fillId="3" borderId="19" xfId="0" applyNumberFormat="1" applyFont="1" applyFill="1" applyBorder="1" applyAlignment="1">
      <alignment horizontal="center"/>
    </xf>
    <xf numFmtId="3" fontId="23" fillId="3" borderId="6" xfId="0" applyNumberFormat="1" applyFont="1" applyFill="1" applyBorder="1" applyAlignment="1">
      <alignment horizontal="center"/>
    </xf>
    <xf numFmtId="3" fontId="23" fillId="3" borderId="25" xfId="0" applyNumberFormat="1" applyFont="1" applyFill="1" applyBorder="1" applyAlignment="1">
      <alignment horizontal="center"/>
    </xf>
    <xf numFmtId="3" fontId="23" fillId="3" borderId="1" xfId="0" applyNumberFormat="1" applyFont="1" applyFill="1" applyBorder="1" applyAlignment="1">
      <alignment horizontal="center"/>
    </xf>
    <xf numFmtId="3" fontId="24" fillId="3" borderId="17" xfId="0" applyNumberFormat="1" applyFont="1" applyFill="1" applyBorder="1" applyAlignment="1">
      <alignment horizontal="center"/>
    </xf>
    <xf numFmtId="3" fontId="24" fillId="3" borderId="25" xfId="0" applyNumberFormat="1" applyFont="1" applyFill="1" applyBorder="1" applyAlignment="1">
      <alignment horizontal="center"/>
    </xf>
    <xf numFmtId="3" fontId="24" fillId="3" borderId="15" xfId="0" applyNumberFormat="1" applyFont="1" applyFill="1" applyBorder="1" applyAlignment="1">
      <alignment horizontal="center"/>
    </xf>
    <xf numFmtId="3" fontId="24" fillId="3" borderId="24" xfId="0" applyNumberFormat="1" applyFont="1" applyFill="1" applyBorder="1" applyAlignment="1">
      <alignment horizontal="center"/>
    </xf>
    <xf numFmtId="3" fontId="24" fillId="3" borderId="6" xfId="0" applyNumberFormat="1" applyFont="1" applyFill="1" applyBorder="1" applyAlignment="1">
      <alignment horizontal="center"/>
    </xf>
    <xf numFmtId="3" fontId="24" fillId="3" borderId="14" xfId="0" applyNumberFormat="1" applyFont="1" applyFill="1" applyBorder="1" applyAlignment="1">
      <alignment horizontal="center"/>
    </xf>
    <xf numFmtId="3" fontId="24" fillId="3" borderId="1" xfId="0" applyNumberFormat="1" applyFont="1" applyFill="1" applyBorder="1" applyAlignment="1">
      <alignment horizontal="center"/>
    </xf>
    <xf numFmtId="3" fontId="24" fillId="3" borderId="2" xfId="0" applyNumberFormat="1" applyFont="1" applyFill="1" applyBorder="1" applyAlignment="1">
      <alignment horizontal="center"/>
    </xf>
    <xf numFmtId="3" fontId="24" fillId="3" borderId="23" xfId="0" applyNumberFormat="1" applyFont="1" applyFill="1" applyBorder="1" applyAlignment="1">
      <alignment horizontal="center"/>
    </xf>
    <xf numFmtId="3" fontId="24" fillId="3" borderId="19" xfId="0" applyNumberFormat="1" applyFont="1" applyFill="1" applyBorder="1" applyAlignment="1">
      <alignment horizontal="center"/>
    </xf>
    <xf numFmtId="0" fontId="25" fillId="3" borderId="19" xfId="0" applyFont="1" applyFill="1" applyBorder="1" applyAlignment="1">
      <alignment horizontal="center" vertical="center" wrapText="1"/>
    </xf>
    <xf numFmtId="3" fontId="23" fillId="3" borderId="2" xfId="0" applyNumberFormat="1" applyFont="1" applyFill="1" applyBorder="1" applyAlignment="1">
      <alignment horizontal="center"/>
    </xf>
    <xf numFmtId="3" fontId="23" fillId="4" borderId="1" xfId="0" applyNumberFormat="1" applyFont="1" applyFill="1" applyBorder="1" applyAlignment="1">
      <alignment horizontal="center"/>
    </xf>
    <xf numFmtId="3" fontId="23" fillId="3" borderId="20" xfId="0" applyNumberFormat="1" applyFont="1" applyFill="1" applyBorder="1" applyAlignment="1">
      <alignment horizontal="center"/>
    </xf>
    <xf numFmtId="3" fontId="23" fillId="4" borderId="14" xfId="0" applyNumberFormat="1" applyFont="1" applyFill="1" applyBorder="1" applyAlignment="1">
      <alignment horizontal="center"/>
    </xf>
    <xf numFmtId="0" fontId="0" fillId="0" borderId="32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32" xfId="0" applyBorder="1" applyAlignment="1">
      <alignment horizontal="center"/>
    </xf>
    <xf numFmtId="3" fontId="0" fillId="2" borderId="28" xfId="0" applyNumberFormat="1" applyFill="1" applyBorder="1" applyAlignment="1">
      <alignment horizontal="center"/>
    </xf>
    <xf numFmtId="3" fontId="0" fillId="2" borderId="31" xfId="0" applyNumberFormat="1" applyFill="1" applyBorder="1" applyAlignment="1">
      <alignment horizontal="center"/>
    </xf>
    <xf numFmtId="3" fontId="0" fillId="2" borderId="32" xfId="0" applyNumberFormat="1" applyFill="1" applyBorder="1" applyAlignment="1">
      <alignment horizontal="center"/>
    </xf>
    <xf numFmtId="3" fontId="0" fillId="0" borderId="28" xfId="0" applyNumberFormat="1" applyBorder="1" applyAlignment="1">
      <alignment horizontal="center"/>
    </xf>
    <xf numFmtId="3" fontId="0" fillId="0" borderId="31" xfId="0" applyNumberFormat="1" applyBorder="1" applyAlignment="1">
      <alignment horizontal="center"/>
    </xf>
    <xf numFmtId="3" fontId="0" fillId="0" borderId="32" xfId="0" applyNumberFormat="1" applyBorder="1" applyAlignment="1">
      <alignment horizontal="center"/>
    </xf>
    <xf numFmtId="0" fontId="0" fillId="0" borderId="30" xfId="0" applyBorder="1" applyAlignment="1">
      <alignment horizontal="center" vertical="center" wrapText="1"/>
    </xf>
    <xf numFmtId="3" fontId="0" fillId="2" borderId="30" xfId="0" applyNumberFormat="1" applyFill="1" applyBorder="1" applyAlignment="1">
      <alignment horizontal="center"/>
    </xf>
    <xf numFmtId="3" fontId="0" fillId="0" borderId="30" xfId="0" applyNumberFormat="1" applyBorder="1" applyAlignment="1">
      <alignment horizontal="center"/>
    </xf>
    <xf numFmtId="0" fontId="24" fillId="0" borderId="0" xfId="0" applyFont="1"/>
    <xf numFmtId="0" fontId="0" fillId="0" borderId="41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</cellXfs>
  <cellStyles count="40">
    <cellStyle name="Обычный" xfId="0" builtinId="0"/>
    <cellStyle name="Обычный 10" xfId="19"/>
    <cellStyle name="Обычный 10 2" xfId="38"/>
    <cellStyle name="Обычный 11" xfId="39"/>
    <cellStyle name="Обычный 2" xfId="1"/>
    <cellStyle name="Обычный 2 2" xfId="2"/>
    <cellStyle name="Обычный 2 2 2" xfId="5"/>
    <cellStyle name="Обычный 2 2 2 2" xfId="11"/>
    <cellStyle name="Обычный 2 2 2 2 2" xfId="30"/>
    <cellStyle name="Обычный 2 2 2 3" xfId="24"/>
    <cellStyle name="Обычный 2 2 3" xfId="8"/>
    <cellStyle name="Обычный 2 2 3 2" xfId="27"/>
    <cellStyle name="Обычный 2 2 4" xfId="21"/>
    <cellStyle name="Обычный 2 3" xfId="4"/>
    <cellStyle name="Обычный 2 3 2" xfId="10"/>
    <cellStyle name="Обычный 2 3 2 2" xfId="29"/>
    <cellStyle name="Обычный 2 3 3" xfId="23"/>
    <cellStyle name="Обычный 2 4" xfId="7"/>
    <cellStyle name="Обычный 2 4 2" xfId="26"/>
    <cellStyle name="Обычный 2 5" xfId="20"/>
    <cellStyle name="Обычный 3" xfId="3"/>
    <cellStyle name="Обычный 3 2" xfId="6"/>
    <cellStyle name="Обычный 3 2 2" xfId="12"/>
    <cellStyle name="Обычный 3 2 2 2" xfId="31"/>
    <cellStyle name="Обычный 3 2 3" xfId="25"/>
    <cellStyle name="Обычный 3 3" xfId="9"/>
    <cellStyle name="Обычный 3 3 2" xfId="28"/>
    <cellStyle name="Обычный 3 4" xfId="22"/>
    <cellStyle name="Обычный 4" xfId="13"/>
    <cellStyle name="Обычный 4 2" xfId="32"/>
    <cellStyle name="Обычный 5" xfId="14"/>
    <cellStyle name="Обычный 5 2" xfId="33"/>
    <cellStyle name="Обычный 6" xfId="15"/>
    <cellStyle name="Обычный 6 2" xfId="34"/>
    <cellStyle name="Обычный 7" xfId="16"/>
    <cellStyle name="Обычный 7 2" xfId="35"/>
    <cellStyle name="Обычный 8" xfId="17"/>
    <cellStyle name="Обычный 8 2" xfId="36"/>
    <cellStyle name="Обычный 9" xfId="18"/>
    <cellStyle name="Обычный 9 2" xfId="3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56"/>
  <sheetViews>
    <sheetView tabSelected="1" zoomScaleNormal="100" workbookViewId="0">
      <selection activeCell="E62" sqref="E62"/>
    </sheetView>
  </sheetViews>
  <sheetFormatPr defaultRowHeight="15" x14ac:dyDescent="0.25"/>
  <cols>
    <col min="1" max="1" width="36" customWidth="1"/>
    <col min="2" max="2" width="10" customWidth="1"/>
    <col min="3" max="3" width="13.7109375" customWidth="1"/>
    <col min="4" max="4" width="13.5703125" customWidth="1"/>
    <col min="5" max="5" width="23.85546875" customWidth="1"/>
    <col min="6" max="6" width="16.28515625" customWidth="1"/>
    <col min="7" max="7" width="11" customWidth="1"/>
    <col min="8" max="8" width="23.7109375" customWidth="1"/>
  </cols>
  <sheetData>
    <row r="1" spans="1:7" ht="19.5" thickBot="1" x14ac:dyDescent="0.35">
      <c r="A1" s="24" t="s">
        <v>89</v>
      </c>
    </row>
    <row r="2" spans="1:7" ht="36.75" customHeight="1" x14ac:dyDescent="0.25">
      <c r="A2" s="130" t="s">
        <v>81</v>
      </c>
      <c r="B2" s="130" t="s">
        <v>1</v>
      </c>
      <c r="C2" s="143" t="s">
        <v>77</v>
      </c>
      <c r="D2" s="144" t="s">
        <v>3</v>
      </c>
      <c r="E2" s="130" t="s">
        <v>78</v>
      </c>
    </row>
    <row r="3" spans="1:7" ht="15" customHeight="1" x14ac:dyDescent="0.25">
      <c r="A3" s="131" t="s">
        <v>80</v>
      </c>
      <c r="B3" s="131">
        <v>35.67</v>
      </c>
      <c r="C3" s="142">
        <f t="shared" ref="C3:C9" si="0">D3/B3</f>
        <v>105920.78553406225</v>
      </c>
      <c r="D3" s="132">
        <v>3778194.4200000004</v>
      </c>
      <c r="E3" s="131" t="s">
        <v>11</v>
      </c>
    </row>
    <row r="4" spans="1:7" ht="15.75" thickBot="1" x14ac:dyDescent="0.3">
      <c r="A4" s="136" t="s">
        <v>72</v>
      </c>
      <c r="B4" s="136">
        <v>37.090000000000003</v>
      </c>
      <c r="C4" s="137">
        <f t="shared" si="0"/>
        <v>105081.78322998113</v>
      </c>
      <c r="D4" s="138">
        <v>3897483.3400000003</v>
      </c>
      <c r="E4" s="136" t="s">
        <v>11</v>
      </c>
    </row>
    <row r="5" spans="1:7" ht="15.75" thickTop="1" x14ac:dyDescent="0.25">
      <c r="A5" s="139" t="s">
        <v>75</v>
      </c>
      <c r="B5" s="139">
        <v>56.58</v>
      </c>
      <c r="C5" s="140">
        <f t="shared" si="0"/>
        <v>90250.182043124776</v>
      </c>
      <c r="D5" s="141">
        <v>5106355.3</v>
      </c>
      <c r="E5" s="139" t="s">
        <v>61</v>
      </c>
    </row>
    <row r="6" spans="1:7" ht="15.75" thickBot="1" x14ac:dyDescent="0.3">
      <c r="A6" s="136" t="s">
        <v>75</v>
      </c>
      <c r="B6" s="136">
        <v>58.22</v>
      </c>
      <c r="C6" s="137">
        <f t="shared" si="0"/>
        <v>89799.754379938167</v>
      </c>
      <c r="D6" s="138">
        <v>5228141.7</v>
      </c>
      <c r="E6" s="136" t="s">
        <v>61</v>
      </c>
    </row>
    <row r="7" spans="1:7" ht="15.75" thickTop="1" x14ac:dyDescent="0.25">
      <c r="A7" s="133" t="s">
        <v>74</v>
      </c>
      <c r="B7" s="133">
        <v>37.549999999999997</v>
      </c>
      <c r="C7" s="134">
        <f t="shared" si="0"/>
        <v>103631.32623169108</v>
      </c>
      <c r="D7" s="135">
        <v>3891356.3</v>
      </c>
      <c r="E7" s="133" t="s">
        <v>11</v>
      </c>
    </row>
    <row r="8" spans="1:7" x14ac:dyDescent="0.25">
      <c r="A8" s="126" t="s">
        <v>74</v>
      </c>
      <c r="B8" s="126">
        <v>56.58</v>
      </c>
      <c r="C8" s="120">
        <f t="shared" si="0"/>
        <v>89366.477553905977</v>
      </c>
      <c r="D8" s="121">
        <v>5056355.3</v>
      </c>
      <c r="E8" s="126" t="s">
        <v>11</v>
      </c>
    </row>
    <row r="9" spans="1:7" ht="15.75" thickBot="1" x14ac:dyDescent="0.3">
      <c r="A9" s="127" t="s">
        <v>74</v>
      </c>
      <c r="B9" s="127">
        <v>58.22</v>
      </c>
      <c r="C9" s="122">
        <f t="shared" si="0"/>
        <v>88940.942974922713</v>
      </c>
      <c r="D9" s="123">
        <v>5178141.7</v>
      </c>
      <c r="E9" s="127" t="s">
        <v>11</v>
      </c>
    </row>
    <row r="10" spans="1:7" ht="15.75" thickBot="1" x14ac:dyDescent="0.3">
      <c r="A10" s="145"/>
      <c r="B10" s="146"/>
      <c r="C10" s="147"/>
      <c r="D10" s="147"/>
      <c r="E10" s="148"/>
    </row>
    <row r="11" spans="1:7" x14ac:dyDescent="0.25">
      <c r="A11" s="128" t="s">
        <v>79</v>
      </c>
      <c r="B11" s="128">
        <v>21.3</v>
      </c>
      <c r="C11" s="124">
        <f>D11/B11</f>
        <v>138013.61502347418</v>
      </c>
      <c r="D11" s="125">
        <v>2939690</v>
      </c>
      <c r="E11" s="128" t="s">
        <v>11</v>
      </c>
    </row>
    <row r="12" spans="1:7" ht="15.75" thickBot="1" x14ac:dyDescent="0.3">
      <c r="A12" s="127" t="s">
        <v>79</v>
      </c>
      <c r="B12" s="127">
        <v>37</v>
      </c>
      <c r="C12" s="122">
        <f>D12/B12</f>
        <v>109844.5945945946</v>
      </c>
      <c r="D12" s="123">
        <v>4064250</v>
      </c>
      <c r="E12" s="127" t="s">
        <v>11</v>
      </c>
    </row>
    <row r="13" spans="1:7" ht="15.75" thickBot="1" x14ac:dyDescent="0.3">
      <c r="A13" s="145"/>
      <c r="B13" s="147"/>
      <c r="C13" s="147"/>
      <c r="D13" s="147"/>
      <c r="E13" s="148"/>
    </row>
    <row r="14" spans="1:7" ht="43.5" customHeight="1" x14ac:dyDescent="0.25">
      <c r="A14" s="179" t="s">
        <v>82</v>
      </c>
      <c r="B14" s="128">
        <v>74.2</v>
      </c>
      <c r="C14" s="181">
        <f>D14/B14</f>
        <v>73652.291105121287</v>
      </c>
      <c r="D14" s="184">
        <v>5465000</v>
      </c>
      <c r="E14" s="128" t="s">
        <v>11</v>
      </c>
      <c r="F14" s="1" t="s">
        <v>84</v>
      </c>
      <c r="G14" t="s">
        <v>98</v>
      </c>
    </row>
    <row r="15" spans="1:7" ht="21.75" customHeight="1" x14ac:dyDescent="0.25">
      <c r="A15" s="191" t="s">
        <v>100</v>
      </c>
      <c r="B15" s="126">
        <v>136</v>
      </c>
      <c r="C15" s="182">
        <f>D15/B15</f>
        <v>47794.117647058825</v>
      </c>
      <c r="D15" s="185">
        <v>6500000</v>
      </c>
      <c r="E15" s="126" t="s">
        <v>73</v>
      </c>
      <c r="F15" s="1" t="s">
        <v>85</v>
      </c>
    </row>
    <row r="16" spans="1:7" ht="24" customHeight="1" x14ac:dyDescent="0.25">
      <c r="A16" s="192"/>
      <c r="B16" s="126">
        <v>136</v>
      </c>
      <c r="C16" s="182">
        <f>D16/B16</f>
        <v>48897.058823529413</v>
      </c>
      <c r="D16" s="185">
        <v>6650000</v>
      </c>
      <c r="E16" s="126" t="s">
        <v>76</v>
      </c>
      <c r="F16" s="1" t="s">
        <v>83</v>
      </c>
    </row>
    <row r="17" spans="1:12" x14ac:dyDescent="0.25">
      <c r="A17" s="187" t="s">
        <v>99</v>
      </c>
      <c r="B17" s="133">
        <v>136</v>
      </c>
      <c r="C17" s="188">
        <f>D17/B17</f>
        <v>59926.470588235294</v>
      </c>
      <c r="D17" s="189">
        <v>8150000</v>
      </c>
      <c r="E17" s="133" t="s">
        <v>11</v>
      </c>
      <c r="F17" s="1" t="s">
        <v>85</v>
      </c>
      <c r="G17" t="s">
        <v>98</v>
      </c>
      <c r="H17" s="190" t="s">
        <v>101</v>
      </c>
    </row>
    <row r="18" spans="1:12" ht="15.75" thickBot="1" x14ac:dyDescent="0.3">
      <c r="A18" s="178" t="s">
        <v>99</v>
      </c>
      <c r="B18" s="180">
        <v>136</v>
      </c>
      <c r="C18" s="183">
        <f>D18/B18</f>
        <v>61029.411764705881</v>
      </c>
      <c r="D18" s="186">
        <v>8300000</v>
      </c>
      <c r="E18" s="180" t="s">
        <v>11</v>
      </c>
      <c r="F18" s="1" t="s">
        <v>83</v>
      </c>
      <c r="G18" t="s">
        <v>98</v>
      </c>
      <c r="H18" s="190" t="s">
        <v>101</v>
      </c>
    </row>
    <row r="20" spans="1:12" s="2" customFormat="1" ht="27.75" customHeight="1" thickBot="1" x14ac:dyDescent="0.35">
      <c r="A20" s="24" t="s">
        <v>90</v>
      </c>
      <c r="E20" s="3"/>
      <c r="G20" s="3"/>
      <c r="H20" s="3"/>
      <c r="I20" s="3"/>
      <c r="J20" s="3"/>
      <c r="K20" s="3"/>
      <c r="L20" s="3"/>
    </row>
    <row r="21" spans="1:12" ht="36.75" customHeight="1" x14ac:dyDescent="0.25">
      <c r="A21" s="130" t="s">
        <v>81</v>
      </c>
      <c r="B21" s="130" t="s">
        <v>1</v>
      </c>
      <c r="C21" s="143" t="s">
        <v>77</v>
      </c>
      <c r="D21" s="144" t="s">
        <v>3</v>
      </c>
      <c r="E21" s="130" t="s">
        <v>78</v>
      </c>
    </row>
    <row r="22" spans="1:12" x14ac:dyDescent="0.25">
      <c r="A22" s="131" t="s">
        <v>80</v>
      </c>
      <c r="B22" s="131">
        <v>35.67</v>
      </c>
      <c r="C22" s="142">
        <f t="shared" ref="C22:C28" si="1">D22/B22</f>
        <v>112276.03266610598</v>
      </c>
      <c r="D22" s="132">
        <f t="shared" ref="D22:D28" si="2">D3*106%</f>
        <v>4004886.0852000006</v>
      </c>
      <c r="E22" s="131" t="s">
        <v>11</v>
      </c>
      <c r="I22" s="18"/>
    </row>
    <row r="23" spans="1:12" ht="15.75" thickBot="1" x14ac:dyDescent="0.3">
      <c r="A23" s="136" t="s">
        <v>72</v>
      </c>
      <c r="B23" s="136">
        <v>37.090000000000003</v>
      </c>
      <c r="C23" s="137">
        <f t="shared" si="1"/>
        <v>111386.69022377999</v>
      </c>
      <c r="D23" s="138">
        <f t="shared" si="2"/>
        <v>4131332.3404000006</v>
      </c>
      <c r="E23" s="136" t="s">
        <v>11</v>
      </c>
      <c r="I23" s="18"/>
    </row>
    <row r="24" spans="1:12" ht="15.75" thickTop="1" x14ac:dyDescent="0.25">
      <c r="A24" s="139" t="s">
        <v>75</v>
      </c>
      <c r="B24" s="139">
        <v>56.58</v>
      </c>
      <c r="C24" s="140">
        <f t="shared" si="1"/>
        <v>95665.192965712267</v>
      </c>
      <c r="D24" s="141">
        <f t="shared" si="2"/>
        <v>5412736.6179999998</v>
      </c>
      <c r="E24" s="139" t="s">
        <v>61</v>
      </c>
      <c r="I24" s="18"/>
    </row>
    <row r="25" spans="1:12" ht="15.75" thickBot="1" x14ac:dyDescent="0.3">
      <c r="A25" s="136" t="s">
        <v>75</v>
      </c>
      <c r="B25" s="136">
        <v>58.22</v>
      </c>
      <c r="C25" s="137">
        <f t="shared" si="1"/>
        <v>95187.739642734465</v>
      </c>
      <c r="D25" s="138">
        <f t="shared" si="2"/>
        <v>5541830.2020000005</v>
      </c>
      <c r="E25" s="136" t="s">
        <v>61</v>
      </c>
      <c r="I25" s="18"/>
    </row>
    <row r="26" spans="1:12" ht="15.75" thickTop="1" x14ac:dyDescent="0.25">
      <c r="A26" s="133" t="s">
        <v>74</v>
      </c>
      <c r="B26" s="133">
        <v>37.549999999999997</v>
      </c>
      <c r="C26" s="134">
        <f t="shared" si="1"/>
        <v>109849.20580559254</v>
      </c>
      <c r="D26" s="135">
        <f t="shared" si="2"/>
        <v>4124837.6779999998</v>
      </c>
      <c r="E26" s="133" t="s">
        <v>11</v>
      </c>
      <c r="I26" s="18"/>
    </row>
    <row r="27" spans="1:12" x14ac:dyDescent="0.25">
      <c r="A27" s="126" t="s">
        <v>74</v>
      </c>
      <c r="B27" s="126">
        <v>56.58</v>
      </c>
      <c r="C27" s="120">
        <f t="shared" si="1"/>
        <v>94728.466207140329</v>
      </c>
      <c r="D27" s="121">
        <f t="shared" si="2"/>
        <v>5359736.6179999998</v>
      </c>
      <c r="E27" s="126" t="s">
        <v>11</v>
      </c>
      <c r="I27" s="18"/>
    </row>
    <row r="28" spans="1:12" ht="15.75" thickBot="1" x14ac:dyDescent="0.3">
      <c r="A28" s="127" t="s">
        <v>74</v>
      </c>
      <c r="B28" s="127">
        <v>58.22</v>
      </c>
      <c r="C28" s="122">
        <f t="shared" si="1"/>
        <v>94277.399553418087</v>
      </c>
      <c r="D28" s="123">
        <f t="shared" si="2"/>
        <v>5488830.2020000005</v>
      </c>
      <c r="E28" s="127" t="s">
        <v>11</v>
      </c>
      <c r="I28" s="18"/>
    </row>
    <row r="29" spans="1:12" ht="15.75" thickBot="1" x14ac:dyDescent="0.3">
      <c r="A29" s="1"/>
      <c r="B29" s="1"/>
      <c r="I29" s="18"/>
    </row>
    <row r="30" spans="1:12" x14ac:dyDescent="0.25">
      <c r="A30" s="128" t="s">
        <v>79</v>
      </c>
      <c r="B30" s="128">
        <v>21.3</v>
      </c>
      <c r="C30" s="124">
        <f>D30/B30</f>
        <v>146294.43192488264</v>
      </c>
      <c r="D30" s="125">
        <f>D11*106%</f>
        <v>3116071.4000000004</v>
      </c>
      <c r="E30" s="128" t="s">
        <v>11</v>
      </c>
      <c r="I30" s="18"/>
    </row>
    <row r="31" spans="1:12" ht="15.75" thickBot="1" x14ac:dyDescent="0.3">
      <c r="A31" s="127" t="s">
        <v>79</v>
      </c>
      <c r="B31" s="127">
        <v>37</v>
      </c>
      <c r="C31" s="122">
        <f>D31/B31</f>
        <v>116435.27027027027</v>
      </c>
      <c r="D31" s="123">
        <f>D12*106%</f>
        <v>4308105</v>
      </c>
      <c r="E31" s="127" t="s">
        <v>11</v>
      </c>
      <c r="I31" s="18"/>
    </row>
    <row r="32" spans="1:12" ht="15.75" thickBot="1" x14ac:dyDescent="0.3">
      <c r="A32" s="1"/>
      <c r="I32" s="18"/>
    </row>
    <row r="33" spans="1:12" ht="43.5" customHeight="1" x14ac:dyDescent="0.25">
      <c r="A33" s="179" t="s">
        <v>82</v>
      </c>
      <c r="B33" s="128">
        <v>74.2</v>
      </c>
      <c r="C33" s="181">
        <f>D33/B33</f>
        <v>78071.428571428565</v>
      </c>
      <c r="D33" s="184">
        <f>D14*106%</f>
        <v>5792900</v>
      </c>
      <c r="E33" s="128" t="s">
        <v>11</v>
      </c>
      <c r="F33" s="1" t="s">
        <v>84</v>
      </c>
      <c r="G33" t="s">
        <v>98</v>
      </c>
      <c r="I33" s="18"/>
    </row>
    <row r="34" spans="1:12" ht="17.25" customHeight="1" x14ac:dyDescent="0.25">
      <c r="A34" s="191" t="s">
        <v>100</v>
      </c>
      <c r="B34" s="126">
        <v>136</v>
      </c>
      <c r="C34" s="182">
        <f>D34/B34</f>
        <v>50661.76470588235</v>
      </c>
      <c r="D34" s="185">
        <f>D15*106%</f>
        <v>6890000</v>
      </c>
      <c r="E34" s="126" t="s">
        <v>73</v>
      </c>
      <c r="F34" s="1" t="s">
        <v>85</v>
      </c>
      <c r="I34" s="18"/>
    </row>
    <row r="35" spans="1:12" ht="30" customHeight="1" x14ac:dyDescent="0.25">
      <c r="A35" s="192"/>
      <c r="B35" s="126">
        <v>136</v>
      </c>
      <c r="C35" s="182">
        <f>D35/B35</f>
        <v>51830.882352941175</v>
      </c>
      <c r="D35" s="185">
        <f>D16*106%</f>
        <v>7049000</v>
      </c>
      <c r="E35" s="126" t="s">
        <v>76</v>
      </c>
      <c r="F35" s="1" t="s">
        <v>83</v>
      </c>
      <c r="I35" s="18"/>
    </row>
    <row r="36" spans="1:12" x14ac:dyDescent="0.25">
      <c r="A36" s="187" t="s">
        <v>99</v>
      </c>
      <c r="B36" s="133">
        <v>136</v>
      </c>
      <c r="C36" s="188">
        <f>D36/B36</f>
        <v>63522.058823529413</v>
      </c>
      <c r="D36" s="189">
        <f>D17*106%</f>
        <v>8639000</v>
      </c>
      <c r="E36" s="133" t="s">
        <v>11</v>
      </c>
      <c r="F36" s="1" t="s">
        <v>85</v>
      </c>
      <c r="G36" t="s">
        <v>98</v>
      </c>
      <c r="H36" s="190" t="s">
        <v>101</v>
      </c>
      <c r="I36" s="18"/>
    </row>
    <row r="37" spans="1:12" ht="15.75" thickBot="1" x14ac:dyDescent="0.3">
      <c r="A37" s="178" t="s">
        <v>99</v>
      </c>
      <c r="B37" s="180">
        <v>136</v>
      </c>
      <c r="C37" s="183">
        <f>D37/B37</f>
        <v>64691.176470588238</v>
      </c>
      <c r="D37" s="186">
        <f>D18*106%</f>
        <v>8798000</v>
      </c>
      <c r="E37" s="180" t="s">
        <v>11</v>
      </c>
      <c r="F37" s="1" t="s">
        <v>83</v>
      </c>
      <c r="G37" t="s">
        <v>98</v>
      </c>
      <c r="H37" s="190" t="s">
        <v>101</v>
      </c>
      <c r="I37" s="18"/>
    </row>
    <row r="39" spans="1:12" s="2" customFormat="1" ht="27.75" customHeight="1" thickBot="1" x14ac:dyDescent="0.35">
      <c r="A39" s="24" t="s">
        <v>91</v>
      </c>
      <c r="E39" s="3"/>
      <c r="G39" s="3"/>
      <c r="H39" s="3"/>
      <c r="I39" s="3"/>
      <c r="J39" s="3"/>
      <c r="K39" s="3"/>
      <c r="L39" s="3"/>
    </row>
    <row r="40" spans="1:12" ht="30" x14ac:dyDescent="0.25">
      <c r="A40" s="130" t="s">
        <v>81</v>
      </c>
      <c r="B40" s="130" t="s">
        <v>1</v>
      </c>
      <c r="C40" s="143" t="s">
        <v>77</v>
      </c>
      <c r="D40" s="144" t="s">
        <v>3</v>
      </c>
      <c r="E40" s="130" t="s">
        <v>78</v>
      </c>
    </row>
    <row r="41" spans="1:12" x14ac:dyDescent="0.25">
      <c r="A41" s="131" t="s">
        <v>80</v>
      </c>
      <c r="B41" s="131">
        <v>35.67</v>
      </c>
      <c r="C41" s="142">
        <f t="shared" ref="C41:C47" si="3">D41/B41</f>
        <v>103802.369823381</v>
      </c>
      <c r="D41" s="132">
        <f t="shared" ref="D41:D47" si="4">D3*0.98</f>
        <v>3702630.5316000003</v>
      </c>
      <c r="E41" s="131" t="s">
        <v>11</v>
      </c>
      <c r="I41" s="18"/>
    </row>
    <row r="42" spans="1:12" ht="15.75" thickBot="1" x14ac:dyDescent="0.3">
      <c r="A42" s="136" t="s">
        <v>72</v>
      </c>
      <c r="B42" s="136">
        <v>37.090000000000003</v>
      </c>
      <c r="C42" s="137">
        <f t="shared" si="3"/>
        <v>102980.1475653815</v>
      </c>
      <c r="D42" s="138">
        <f t="shared" si="4"/>
        <v>3819533.6732000001</v>
      </c>
      <c r="E42" s="136" t="s">
        <v>11</v>
      </c>
      <c r="I42" s="18"/>
    </row>
    <row r="43" spans="1:12" ht="15.75" thickTop="1" x14ac:dyDescent="0.25">
      <c r="A43" s="139" t="s">
        <v>75</v>
      </c>
      <c r="B43" s="139">
        <v>56.58</v>
      </c>
      <c r="C43" s="140">
        <f t="shared" si="3"/>
        <v>88445.178402262289</v>
      </c>
      <c r="D43" s="141">
        <f t="shared" si="4"/>
        <v>5004228.1940000001</v>
      </c>
      <c r="E43" s="139" t="s">
        <v>61</v>
      </c>
      <c r="I43" s="18"/>
    </row>
    <row r="44" spans="1:12" ht="15.75" thickBot="1" x14ac:dyDescent="0.3">
      <c r="A44" s="136" t="s">
        <v>75</v>
      </c>
      <c r="B44" s="136">
        <v>58.22</v>
      </c>
      <c r="C44" s="137">
        <f t="shared" si="3"/>
        <v>88003.759292339411</v>
      </c>
      <c r="D44" s="138">
        <f t="shared" si="4"/>
        <v>5123578.8660000004</v>
      </c>
      <c r="E44" s="136" t="s">
        <v>61</v>
      </c>
      <c r="I44" s="18"/>
    </row>
    <row r="45" spans="1:12" ht="15.75" thickTop="1" x14ac:dyDescent="0.25">
      <c r="A45" s="133" t="s">
        <v>74</v>
      </c>
      <c r="B45" s="133">
        <v>37.549999999999997</v>
      </c>
      <c r="C45" s="134">
        <f t="shared" si="3"/>
        <v>101558.69970705725</v>
      </c>
      <c r="D45" s="135">
        <f t="shared" si="4"/>
        <v>3813529.1739999996</v>
      </c>
      <c r="E45" s="133" t="s">
        <v>11</v>
      </c>
      <c r="I45" s="18"/>
    </row>
    <row r="46" spans="1:12" x14ac:dyDescent="0.25">
      <c r="A46" s="126" t="s">
        <v>74</v>
      </c>
      <c r="B46" s="126">
        <v>56.58</v>
      </c>
      <c r="C46" s="120">
        <f t="shared" si="3"/>
        <v>87579.14800282786</v>
      </c>
      <c r="D46" s="121">
        <f t="shared" si="4"/>
        <v>4955228.1940000001</v>
      </c>
      <c r="E46" s="126" t="s">
        <v>11</v>
      </c>
      <c r="I46" s="18"/>
    </row>
    <row r="47" spans="1:12" ht="15.75" thickBot="1" x14ac:dyDescent="0.3">
      <c r="A47" s="127" t="s">
        <v>74</v>
      </c>
      <c r="B47" s="127">
        <v>58.22</v>
      </c>
      <c r="C47" s="122">
        <f t="shared" si="3"/>
        <v>87162.12411542426</v>
      </c>
      <c r="D47" s="123">
        <f t="shared" si="4"/>
        <v>5074578.8660000004</v>
      </c>
      <c r="E47" s="127" t="s">
        <v>11</v>
      </c>
      <c r="I47" s="18"/>
    </row>
    <row r="48" spans="1:12" ht="15.75" thickBot="1" x14ac:dyDescent="0.3">
      <c r="A48" s="145"/>
      <c r="B48" s="146"/>
      <c r="C48" s="147"/>
      <c r="D48" s="147"/>
      <c r="E48" s="148"/>
      <c r="I48" s="18"/>
    </row>
    <row r="49" spans="1:9" x14ac:dyDescent="0.25">
      <c r="A49" s="128" t="s">
        <v>79</v>
      </c>
      <c r="B49" s="128">
        <v>21.3</v>
      </c>
      <c r="C49" s="124">
        <f>D49/B49</f>
        <v>135253.34272300467</v>
      </c>
      <c r="D49" s="125">
        <f>D11*0.98</f>
        <v>2880896.1999999997</v>
      </c>
      <c r="E49" s="128" t="s">
        <v>11</v>
      </c>
      <c r="I49" s="18"/>
    </row>
    <row r="50" spans="1:9" ht="15.75" thickBot="1" x14ac:dyDescent="0.3">
      <c r="A50" s="127" t="s">
        <v>79</v>
      </c>
      <c r="B50" s="127">
        <v>37</v>
      </c>
      <c r="C50" s="122">
        <f>D50/B50</f>
        <v>107647.70270270271</v>
      </c>
      <c r="D50" s="123">
        <f>D12*0.98</f>
        <v>3982965</v>
      </c>
      <c r="E50" s="127" t="s">
        <v>11</v>
      </c>
      <c r="I50" s="18"/>
    </row>
    <row r="51" spans="1:9" ht="15.75" thickBot="1" x14ac:dyDescent="0.3">
      <c r="A51" s="145"/>
      <c r="B51" s="147"/>
      <c r="C51" s="147"/>
      <c r="D51" s="147"/>
      <c r="E51" s="148"/>
      <c r="I51" s="18"/>
    </row>
    <row r="52" spans="1:9" ht="42" customHeight="1" x14ac:dyDescent="0.25">
      <c r="A52" s="179" t="s">
        <v>82</v>
      </c>
      <c r="B52" s="128">
        <v>74.2</v>
      </c>
      <c r="C52" s="181">
        <f>D52/B52</f>
        <v>72179.24528301887</v>
      </c>
      <c r="D52" s="184">
        <f>D14*0.98</f>
        <v>5355700</v>
      </c>
      <c r="E52" s="128" t="s">
        <v>11</v>
      </c>
      <c r="F52" s="1" t="s">
        <v>84</v>
      </c>
      <c r="G52" t="s">
        <v>98</v>
      </c>
      <c r="I52" s="18"/>
    </row>
    <row r="53" spans="1:9" ht="15" customHeight="1" x14ac:dyDescent="0.25">
      <c r="A53" s="191" t="s">
        <v>100</v>
      </c>
      <c r="B53" s="126">
        <v>136</v>
      </c>
      <c r="C53" s="182">
        <f>D53/B53</f>
        <v>46838.23529411765</v>
      </c>
      <c r="D53" s="185">
        <f>D15*0.98</f>
        <v>6370000</v>
      </c>
      <c r="E53" s="126" t="s">
        <v>73</v>
      </c>
      <c r="F53" s="1" t="s">
        <v>85</v>
      </c>
      <c r="I53" s="18"/>
    </row>
    <row r="54" spans="1:9" ht="30" customHeight="1" x14ac:dyDescent="0.25">
      <c r="A54" s="192"/>
      <c r="B54" s="126">
        <v>136</v>
      </c>
      <c r="C54" s="182">
        <f>D54/B54</f>
        <v>47919.117647058825</v>
      </c>
      <c r="D54" s="185">
        <f>D16*0.98</f>
        <v>6517000</v>
      </c>
      <c r="E54" s="126" t="s">
        <v>76</v>
      </c>
      <c r="F54" s="1" t="s">
        <v>83</v>
      </c>
      <c r="I54" s="18"/>
    </row>
    <row r="55" spans="1:9" x14ac:dyDescent="0.25">
      <c r="A55" s="187" t="s">
        <v>99</v>
      </c>
      <c r="B55" s="133">
        <v>136</v>
      </c>
      <c r="C55" s="188">
        <f>D55/B55</f>
        <v>58727.941176470587</v>
      </c>
      <c r="D55" s="189">
        <f>D17*0.98</f>
        <v>7987000</v>
      </c>
      <c r="E55" s="133" t="s">
        <v>11</v>
      </c>
      <c r="F55" s="1" t="s">
        <v>85</v>
      </c>
      <c r="G55" t="s">
        <v>98</v>
      </c>
      <c r="H55" s="190" t="s">
        <v>101</v>
      </c>
    </row>
    <row r="56" spans="1:9" ht="15.75" thickBot="1" x14ac:dyDescent="0.3">
      <c r="A56" s="178" t="s">
        <v>99</v>
      </c>
      <c r="B56" s="180">
        <v>136</v>
      </c>
      <c r="C56" s="183">
        <f>D56/B56</f>
        <v>59808.823529411762</v>
      </c>
      <c r="D56" s="186">
        <f>D18*0.98</f>
        <v>8134000</v>
      </c>
      <c r="E56" s="180" t="s">
        <v>11</v>
      </c>
      <c r="F56" s="1" t="s">
        <v>83</v>
      </c>
      <c r="G56" t="s">
        <v>98</v>
      </c>
      <c r="H56" s="190" t="s">
        <v>101</v>
      </c>
    </row>
  </sheetData>
  <mergeCells count="3">
    <mergeCell ref="A15:A16"/>
    <mergeCell ref="A34:A35"/>
    <mergeCell ref="A53:A54"/>
  </mergeCells>
  <pageMargins left="0.31496062992125984" right="0.11811023622047245" top="0.74803149606299213" bottom="0.74803149606299213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O65"/>
  <sheetViews>
    <sheetView topLeftCell="A16" zoomScale="90" zoomScaleNormal="90" workbookViewId="0">
      <selection activeCell="A46" sqref="A46"/>
    </sheetView>
  </sheetViews>
  <sheetFormatPr defaultColWidth="8.85546875" defaultRowHeight="15" x14ac:dyDescent="0.25"/>
  <cols>
    <col min="1" max="1" width="45.7109375" customWidth="1"/>
    <col min="2" max="2" width="7.7109375" customWidth="1"/>
    <col min="3" max="3" width="11.7109375" customWidth="1"/>
    <col min="4" max="4" width="13.7109375" customWidth="1"/>
    <col min="5" max="5" width="13.140625" style="1" customWidth="1"/>
    <col min="6" max="6" width="12.42578125" customWidth="1"/>
    <col min="7" max="7" width="13.28515625" style="1" customWidth="1"/>
    <col min="8" max="8" width="13.140625" style="1" customWidth="1"/>
    <col min="9" max="9" width="13.28515625" style="1" customWidth="1"/>
    <col min="10" max="10" width="13.42578125" style="1" customWidth="1"/>
    <col min="11" max="11" width="31.7109375" style="1" customWidth="1"/>
    <col min="12" max="12" width="8.7109375" style="1" customWidth="1"/>
    <col min="13" max="13" width="11.140625" customWidth="1"/>
    <col min="14" max="14" width="12.140625" customWidth="1"/>
    <col min="16" max="16" width="11.140625" customWidth="1"/>
  </cols>
  <sheetData>
    <row r="1" spans="1:15" s="2" customFormat="1" ht="27.75" customHeight="1" thickBot="1" x14ac:dyDescent="0.35">
      <c r="A1" s="24" t="s">
        <v>89</v>
      </c>
      <c r="E1" s="3"/>
      <c r="G1" s="3"/>
      <c r="H1" s="3"/>
      <c r="I1" s="3"/>
      <c r="J1" s="3"/>
      <c r="K1" s="3"/>
      <c r="L1" s="3"/>
    </row>
    <row r="2" spans="1:15" ht="45" customHeight="1" thickBot="1" x14ac:dyDescent="0.3">
      <c r="A2" s="19" t="s">
        <v>0</v>
      </c>
      <c r="B2" s="20" t="s">
        <v>52</v>
      </c>
      <c r="C2" s="21" t="s">
        <v>8</v>
      </c>
      <c r="D2" s="20" t="s">
        <v>3</v>
      </c>
      <c r="E2" s="21" t="s">
        <v>7</v>
      </c>
      <c r="F2" s="20" t="s">
        <v>3</v>
      </c>
      <c r="G2" s="21" t="s">
        <v>15</v>
      </c>
      <c r="H2" s="20" t="s">
        <v>3</v>
      </c>
      <c r="I2" s="21" t="s">
        <v>16</v>
      </c>
      <c r="J2" s="20" t="s">
        <v>3</v>
      </c>
      <c r="K2" s="22" t="s">
        <v>2</v>
      </c>
      <c r="L2" s="97"/>
    </row>
    <row r="3" spans="1:15" x14ac:dyDescent="0.25">
      <c r="A3" s="92" t="s">
        <v>10</v>
      </c>
      <c r="B3" s="93">
        <v>21.6</v>
      </c>
      <c r="C3" s="94">
        <v>129609.25925925899</v>
      </c>
      <c r="D3" s="129">
        <f>C3*B3</f>
        <v>2799559.9999999944</v>
      </c>
      <c r="E3" s="94">
        <v>130109.25925925899</v>
      </c>
      <c r="F3" s="129">
        <f>E3*B3</f>
        <v>2810359.9999999944</v>
      </c>
      <c r="G3" s="94">
        <v>130609.25925925899</v>
      </c>
      <c r="H3" s="129">
        <f>G3*B3</f>
        <v>2821159.9999999944</v>
      </c>
      <c r="I3" s="94">
        <v>130109.25925925899</v>
      </c>
      <c r="J3" s="129">
        <f>I3*B3</f>
        <v>2810359.9999999944</v>
      </c>
      <c r="K3" s="95" t="s">
        <v>11</v>
      </c>
      <c r="L3" s="37"/>
      <c r="O3" s="18"/>
    </row>
    <row r="4" spans="1:15" ht="15.75" thickBot="1" x14ac:dyDescent="0.3">
      <c r="A4" s="27" t="s">
        <v>9</v>
      </c>
      <c r="B4" s="28">
        <v>37.549999999999997</v>
      </c>
      <c r="C4" s="56">
        <v>106626.23169107862</v>
      </c>
      <c r="D4" s="61">
        <f t="shared" ref="D4:D21" si="0">C4*B4</f>
        <v>4003815.0000000019</v>
      </c>
      <c r="E4" s="56">
        <v>107126.23169107862</v>
      </c>
      <c r="F4" s="61">
        <f t="shared" ref="F4:F21" si="1">E4*B4</f>
        <v>4022590.0000000019</v>
      </c>
      <c r="G4" s="56">
        <v>107626.23169107862</v>
      </c>
      <c r="H4" s="61">
        <f t="shared" ref="H4:H21" si="2">G4*B4</f>
        <v>4041365.0000000019</v>
      </c>
      <c r="I4" s="56">
        <v>107126.23169107862</v>
      </c>
      <c r="J4" s="61">
        <f t="shared" ref="J4:J21" si="3">I4*B4</f>
        <v>4022590.0000000019</v>
      </c>
      <c r="K4" s="54" t="s">
        <v>11</v>
      </c>
      <c r="L4" s="37"/>
      <c r="O4" s="18"/>
    </row>
    <row r="5" spans="1:15" ht="15.75" thickBot="1" x14ac:dyDescent="0.3">
      <c r="A5" s="149" t="s">
        <v>47</v>
      </c>
      <c r="B5" s="150">
        <v>21.6</v>
      </c>
      <c r="C5" s="56">
        <v>129609.25925925899</v>
      </c>
      <c r="D5" s="61">
        <f t="shared" si="0"/>
        <v>2799559.9999999944</v>
      </c>
      <c r="E5" s="56">
        <v>130109.25925925899</v>
      </c>
      <c r="F5" s="61">
        <f t="shared" si="1"/>
        <v>2810359.9999999944</v>
      </c>
      <c r="G5" s="56">
        <v>130609.25925925899</v>
      </c>
      <c r="H5" s="61">
        <f t="shared" si="2"/>
        <v>2821159.9999999944</v>
      </c>
      <c r="I5" s="56">
        <v>130109.25925925899</v>
      </c>
      <c r="J5" s="61">
        <f t="shared" si="3"/>
        <v>2810359.9999999944</v>
      </c>
      <c r="K5" s="54" t="s">
        <v>11</v>
      </c>
      <c r="L5" s="37"/>
      <c r="O5" s="18"/>
    </row>
    <row r="6" spans="1:15" x14ac:dyDescent="0.25">
      <c r="A6" s="9" t="s">
        <v>12</v>
      </c>
      <c r="B6" s="16">
        <v>21.6</v>
      </c>
      <c r="C6" s="23">
        <v>143233.33333333305</v>
      </c>
      <c r="D6" s="13">
        <f t="shared" si="0"/>
        <v>3093839.9999999939</v>
      </c>
      <c r="E6" s="23">
        <v>143733.33333333305</v>
      </c>
      <c r="F6" s="13">
        <f t="shared" si="1"/>
        <v>3104639.9999999939</v>
      </c>
      <c r="G6" s="23">
        <v>144233.33333333305</v>
      </c>
      <c r="H6" s="13">
        <f t="shared" si="2"/>
        <v>3115439.9999999939</v>
      </c>
      <c r="I6" s="23">
        <v>143733.33333333305</v>
      </c>
      <c r="J6" s="13">
        <f t="shared" si="3"/>
        <v>3104639.9999999939</v>
      </c>
      <c r="K6" s="10" t="s">
        <v>18</v>
      </c>
      <c r="L6" s="37"/>
      <c r="O6" s="18"/>
    </row>
    <row r="7" spans="1:15" x14ac:dyDescent="0.25">
      <c r="A7" s="7" t="s">
        <v>13</v>
      </c>
      <c r="B7" s="15">
        <v>37.549999999999997</v>
      </c>
      <c r="C7" s="23">
        <v>115134.02130492682</v>
      </c>
      <c r="D7" s="13">
        <f t="shared" si="0"/>
        <v>4323282.5000000019</v>
      </c>
      <c r="E7" s="23">
        <v>115634.02130492682</v>
      </c>
      <c r="F7" s="13">
        <f t="shared" si="1"/>
        <v>4342057.5000000019</v>
      </c>
      <c r="G7" s="23">
        <v>116134.02130492682</v>
      </c>
      <c r="H7" s="13">
        <f t="shared" si="2"/>
        <v>4360832.5000000019</v>
      </c>
      <c r="I7" s="23">
        <v>115634.02130492682</v>
      </c>
      <c r="J7" s="13">
        <f t="shared" si="3"/>
        <v>4342057.5000000019</v>
      </c>
      <c r="K7" s="10" t="s">
        <v>18</v>
      </c>
      <c r="L7" s="37"/>
      <c r="O7" s="18"/>
    </row>
    <row r="8" spans="1:15" x14ac:dyDescent="0.25">
      <c r="A8" s="7" t="s">
        <v>14</v>
      </c>
      <c r="B8" s="15">
        <v>56.58</v>
      </c>
      <c r="C8" s="23">
        <v>99353.340402969217</v>
      </c>
      <c r="D8" s="13">
        <f t="shared" si="0"/>
        <v>5621411.9999999981</v>
      </c>
      <c r="E8" s="23">
        <v>99853.340402969217</v>
      </c>
      <c r="F8" s="13">
        <f t="shared" si="1"/>
        <v>5649701.9999999981</v>
      </c>
      <c r="G8" s="23">
        <v>100353.34040296922</v>
      </c>
      <c r="H8" s="13">
        <f t="shared" si="2"/>
        <v>5677991.9999999981</v>
      </c>
      <c r="I8" s="23">
        <v>99853.340402969217</v>
      </c>
      <c r="J8" s="13">
        <f t="shared" si="3"/>
        <v>5649701.9999999981</v>
      </c>
      <c r="K8" s="10" t="s">
        <v>18</v>
      </c>
      <c r="L8" s="37"/>
      <c r="O8" s="18"/>
    </row>
    <row r="9" spans="1:15" ht="15.75" thickBot="1" x14ac:dyDescent="0.3">
      <c r="A9" s="27" t="s">
        <v>14</v>
      </c>
      <c r="B9" s="28">
        <v>58.22</v>
      </c>
      <c r="C9" s="29">
        <v>98679.302645139091</v>
      </c>
      <c r="D9" s="96">
        <f t="shared" si="0"/>
        <v>5745108.9999999981</v>
      </c>
      <c r="E9" s="29">
        <v>99679.302645139091</v>
      </c>
      <c r="F9" s="96">
        <f t="shared" si="1"/>
        <v>5803328.9999999981</v>
      </c>
      <c r="G9" s="29">
        <v>99679.302645139091</v>
      </c>
      <c r="H9" s="96">
        <f t="shared" si="2"/>
        <v>5803328.9999999981</v>
      </c>
      <c r="I9" s="29">
        <v>99179.302645139091</v>
      </c>
      <c r="J9" s="25">
        <f t="shared" si="3"/>
        <v>5774218.9999999981</v>
      </c>
      <c r="K9" s="26" t="s">
        <v>18</v>
      </c>
      <c r="L9" s="37"/>
      <c r="O9" s="18"/>
    </row>
    <row r="10" spans="1:15" ht="18.75" customHeight="1" x14ac:dyDescent="0.25">
      <c r="A10" s="9" t="s">
        <v>19</v>
      </c>
      <c r="B10" s="16">
        <v>21.6</v>
      </c>
      <c r="C10" s="23">
        <v>131924.07407407407</v>
      </c>
      <c r="D10" s="13">
        <f t="shared" si="0"/>
        <v>2849560</v>
      </c>
      <c r="E10" s="23">
        <v>132424.07407407407</v>
      </c>
      <c r="F10" s="13">
        <f t="shared" si="1"/>
        <v>2860360</v>
      </c>
      <c r="G10" s="23">
        <v>132924.07407407407</v>
      </c>
      <c r="H10" s="13">
        <f t="shared" si="2"/>
        <v>2871160</v>
      </c>
      <c r="I10" s="23">
        <v>132424.07407407407</v>
      </c>
      <c r="J10" s="13">
        <f t="shared" si="3"/>
        <v>2860360</v>
      </c>
      <c r="K10" s="10" t="s">
        <v>17</v>
      </c>
      <c r="L10" s="37"/>
      <c r="O10" s="18"/>
    </row>
    <row r="11" spans="1:15" x14ac:dyDescent="0.25">
      <c r="A11" s="7" t="s">
        <v>20</v>
      </c>
      <c r="B11" s="15">
        <v>37.549999999999997</v>
      </c>
      <c r="C11" s="23">
        <v>107957.7896138482</v>
      </c>
      <c r="D11" s="13">
        <f t="shared" si="0"/>
        <v>4053814.9999999995</v>
      </c>
      <c r="E11" s="23">
        <v>108457.7896138482</v>
      </c>
      <c r="F11" s="13">
        <f t="shared" si="1"/>
        <v>4072589.9999999995</v>
      </c>
      <c r="G11" s="23">
        <v>108957.7896138482</v>
      </c>
      <c r="H11" s="13">
        <f t="shared" si="2"/>
        <v>4091364.9999999995</v>
      </c>
      <c r="I11" s="23">
        <v>108457.7896138482</v>
      </c>
      <c r="J11" s="13">
        <f t="shared" si="3"/>
        <v>4072589.9999999995</v>
      </c>
      <c r="K11" s="10" t="s">
        <v>17</v>
      </c>
      <c r="L11" s="37"/>
      <c r="O11" s="18"/>
    </row>
    <row r="12" spans="1:15" x14ac:dyDescent="0.25">
      <c r="A12" s="7" t="s">
        <v>21</v>
      </c>
      <c r="B12" s="15">
        <v>56.58</v>
      </c>
      <c r="C12" s="23">
        <v>94568.522446094023</v>
      </c>
      <c r="D12" s="13">
        <f t="shared" si="0"/>
        <v>5350687</v>
      </c>
      <c r="E12" s="23">
        <v>95068.522446094023</v>
      </c>
      <c r="F12" s="13">
        <f t="shared" si="1"/>
        <v>5378977</v>
      </c>
      <c r="G12" s="23">
        <v>95568.522446094023</v>
      </c>
      <c r="H12" s="13">
        <f t="shared" si="2"/>
        <v>5407267</v>
      </c>
      <c r="I12" s="23">
        <v>95068.522446094023</v>
      </c>
      <c r="J12" s="13">
        <f t="shared" si="3"/>
        <v>5378977</v>
      </c>
      <c r="K12" s="10" t="s">
        <v>17</v>
      </c>
      <c r="L12" s="37"/>
      <c r="O12" s="18"/>
    </row>
    <row r="13" spans="1:15" ht="15.75" thickBot="1" x14ac:dyDescent="0.3">
      <c r="A13" s="27" t="s">
        <v>21</v>
      </c>
      <c r="B13" s="28">
        <v>58.22</v>
      </c>
      <c r="C13" s="29">
        <v>93994.057025077302</v>
      </c>
      <c r="D13" s="96">
        <f t="shared" si="0"/>
        <v>5472334</v>
      </c>
      <c r="E13" s="29">
        <v>94494.057025077302</v>
      </c>
      <c r="F13" s="96">
        <f t="shared" si="1"/>
        <v>5501444</v>
      </c>
      <c r="G13" s="29">
        <v>94994.057025077302</v>
      </c>
      <c r="H13" s="96">
        <f t="shared" si="2"/>
        <v>5530554</v>
      </c>
      <c r="I13" s="29">
        <v>94494.057025077302</v>
      </c>
      <c r="J13" s="25">
        <f t="shared" si="3"/>
        <v>5501444</v>
      </c>
      <c r="K13" s="26" t="s">
        <v>17</v>
      </c>
      <c r="L13" s="37"/>
      <c r="O13" s="18"/>
    </row>
    <row r="14" spans="1:15" x14ac:dyDescent="0.25">
      <c r="A14" s="9" t="s">
        <v>25</v>
      </c>
      <c r="B14" s="16">
        <v>21.6</v>
      </c>
      <c r="C14" s="23">
        <v>131924.07407407407</v>
      </c>
      <c r="D14" s="13">
        <f t="shared" si="0"/>
        <v>2849560</v>
      </c>
      <c r="E14" s="23">
        <v>132424.07407407407</v>
      </c>
      <c r="F14" s="13">
        <f t="shared" si="1"/>
        <v>2860360</v>
      </c>
      <c r="G14" s="23">
        <v>132924.07407407407</v>
      </c>
      <c r="H14" s="13">
        <f t="shared" si="2"/>
        <v>2871160</v>
      </c>
      <c r="I14" s="23">
        <v>132424.07407407407</v>
      </c>
      <c r="J14" s="13">
        <f t="shared" si="3"/>
        <v>2860360</v>
      </c>
      <c r="K14" s="10" t="s">
        <v>28</v>
      </c>
      <c r="L14" s="37"/>
      <c r="O14" s="18"/>
    </row>
    <row r="15" spans="1:15" x14ac:dyDescent="0.25">
      <c r="A15" s="7" t="s">
        <v>26</v>
      </c>
      <c r="B15" s="15">
        <v>37.549999999999997</v>
      </c>
      <c r="C15" s="23">
        <v>113284.02130492682</v>
      </c>
      <c r="D15" s="13">
        <f t="shared" si="0"/>
        <v>4253815.0000000019</v>
      </c>
      <c r="E15" s="23">
        <v>113784.02130492682</v>
      </c>
      <c r="F15" s="13">
        <f t="shared" si="1"/>
        <v>4272590.0000000019</v>
      </c>
      <c r="G15" s="23">
        <v>114284.02130492682</v>
      </c>
      <c r="H15" s="13">
        <f t="shared" si="2"/>
        <v>4291365.0000000019</v>
      </c>
      <c r="I15" s="23">
        <v>113784.02130492682</v>
      </c>
      <c r="J15" s="13">
        <f t="shared" si="3"/>
        <v>4272590.0000000019</v>
      </c>
      <c r="K15" s="10" t="s">
        <v>24</v>
      </c>
      <c r="L15" s="37"/>
      <c r="O15" s="18"/>
    </row>
    <row r="16" spans="1:15" x14ac:dyDescent="0.25">
      <c r="A16" s="7" t="s">
        <v>27</v>
      </c>
      <c r="B16" s="15">
        <v>56.58</v>
      </c>
      <c r="C16" s="23">
        <v>97203.340402969217</v>
      </c>
      <c r="D16" s="13">
        <f t="shared" si="0"/>
        <v>5499764.9999999981</v>
      </c>
      <c r="E16" s="23">
        <v>97703.340402969217</v>
      </c>
      <c r="F16" s="13">
        <f t="shared" si="1"/>
        <v>5528054.9999999981</v>
      </c>
      <c r="G16" s="23">
        <v>98203.340402969217</v>
      </c>
      <c r="H16" s="13">
        <f t="shared" si="2"/>
        <v>5556344.9999999981</v>
      </c>
      <c r="I16" s="23">
        <v>97703.340402969217</v>
      </c>
      <c r="J16" s="13">
        <f t="shared" si="3"/>
        <v>5528054.9999999981</v>
      </c>
      <c r="K16" s="10" t="s">
        <v>24</v>
      </c>
      <c r="L16" s="37"/>
      <c r="O16" s="18"/>
    </row>
    <row r="17" spans="1:15" ht="16.5" customHeight="1" thickBot="1" x14ac:dyDescent="0.3">
      <c r="A17" s="27" t="s">
        <v>27</v>
      </c>
      <c r="B17" s="28">
        <v>58.22</v>
      </c>
      <c r="C17" s="29">
        <v>96529.302645139091</v>
      </c>
      <c r="D17" s="96">
        <f t="shared" si="0"/>
        <v>5619935.9999999981</v>
      </c>
      <c r="E17" s="29">
        <v>97029.302645139091</v>
      </c>
      <c r="F17" s="96">
        <f t="shared" si="1"/>
        <v>5649045.9999999981</v>
      </c>
      <c r="G17" s="29">
        <v>97529.302645139091</v>
      </c>
      <c r="H17" s="96">
        <f t="shared" si="2"/>
        <v>5678155.9999999981</v>
      </c>
      <c r="I17" s="29">
        <v>97029.302645139091</v>
      </c>
      <c r="J17" s="25">
        <f t="shared" si="3"/>
        <v>5649045.9999999981</v>
      </c>
      <c r="K17" s="26" t="s">
        <v>24</v>
      </c>
      <c r="L17" s="37"/>
      <c r="O17" s="18"/>
    </row>
    <row r="18" spans="1:15" x14ac:dyDescent="0.25">
      <c r="A18" s="9" t="s">
        <v>32</v>
      </c>
      <c r="B18" s="16">
        <v>21.6</v>
      </c>
      <c r="C18" s="23">
        <v>141183.33333333305</v>
      </c>
      <c r="D18" s="13">
        <f t="shared" si="0"/>
        <v>3049559.9999999939</v>
      </c>
      <c r="E18" s="23">
        <v>141683.33333333305</v>
      </c>
      <c r="F18" s="13">
        <f t="shared" si="1"/>
        <v>3060359.9999999939</v>
      </c>
      <c r="G18" s="23">
        <v>142183.33333333305</v>
      </c>
      <c r="H18" s="13">
        <f t="shared" si="2"/>
        <v>3071159.9999999939</v>
      </c>
      <c r="I18" s="23">
        <v>141683.33333333305</v>
      </c>
      <c r="J18" s="13">
        <f t="shared" si="3"/>
        <v>3060359.9999999939</v>
      </c>
      <c r="K18" s="10" t="s">
        <v>24</v>
      </c>
      <c r="L18" s="37"/>
      <c r="O18" s="18"/>
    </row>
    <row r="19" spans="1:15" x14ac:dyDescent="0.25">
      <c r="A19" s="7" t="s">
        <v>33</v>
      </c>
      <c r="B19" s="15">
        <v>37.549999999999997</v>
      </c>
      <c r="C19" s="23">
        <v>113284.02130492682</v>
      </c>
      <c r="D19" s="13">
        <f t="shared" si="0"/>
        <v>4253815.0000000019</v>
      </c>
      <c r="E19" s="23">
        <v>113784.02130492682</v>
      </c>
      <c r="F19" s="13">
        <f t="shared" si="1"/>
        <v>4272590.0000000019</v>
      </c>
      <c r="G19" s="23">
        <v>114284.02130492682</v>
      </c>
      <c r="H19" s="13">
        <f t="shared" si="2"/>
        <v>4291365.0000000019</v>
      </c>
      <c r="I19" s="23">
        <v>113784.02130492682</v>
      </c>
      <c r="J19" s="13">
        <f t="shared" si="3"/>
        <v>4272590.0000000019</v>
      </c>
      <c r="K19" s="10" t="s">
        <v>24</v>
      </c>
      <c r="L19" s="37"/>
      <c r="O19" s="18"/>
    </row>
    <row r="20" spans="1:15" x14ac:dyDescent="0.25">
      <c r="A20" s="7" t="s">
        <v>34</v>
      </c>
      <c r="B20" s="15">
        <v>56.58</v>
      </c>
      <c r="C20" s="23">
        <v>97203.340402969217</v>
      </c>
      <c r="D20" s="13">
        <f t="shared" si="0"/>
        <v>5499764.9999999981</v>
      </c>
      <c r="E20" s="23">
        <v>97703.340402969217</v>
      </c>
      <c r="F20" s="13">
        <f t="shared" si="1"/>
        <v>5528054.9999999981</v>
      </c>
      <c r="G20" s="23">
        <v>98203.340402969217</v>
      </c>
      <c r="H20" s="13">
        <f t="shared" si="2"/>
        <v>5556344.9999999981</v>
      </c>
      <c r="I20" s="23">
        <v>97703.340402969217</v>
      </c>
      <c r="J20" s="13">
        <f t="shared" si="3"/>
        <v>5528054.9999999981</v>
      </c>
      <c r="K20" s="10" t="s">
        <v>24</v>
      </c>
      <c r="L20" s="37"/>
      <c r="O20" s="18"/>
    </row>
    <row r="21" spans="1:15" ht="15.75" thickBot="1" x14ac:dyDescent="0.3">
      <c r="A21" s="27" t="s">
        <v>34</v>
      </c>
      <c r="B21" s="28">
        <v>58.22</v>
      </c>
      <c r="C21" s="29">
        <v>96529.302645139091</v>
      </c>
      <c r="D21" s="96">
        <f t="shared" si="0"/>
        <v>5619935.9999999981</v>
      </c>
      <c r="E21" s="29">
        <v>97029.302645139091</v>
      </c>
      <c r="F21" s="96">
        <f t="shared" si="1"/>
        <v>5649045.9999999981</v>
      </c>
      <c r="G21" s="29">
        <v>97529.302645139091</v>
      </c>
      <c r="H21" s="96">
        <f t="shared" si="2"/>
        <v>5678155.9999999981</v>
      </c>
      <c r="I21" s="29">
        <v>97029.302645139091</v>
      </c>
      <c r="J21" s="25">
        <f t="shared" si="3"/>
        <v>5649045.9999999981</v>
      </c>
      <c r="K21" s="26" t="s">
        <v>24</v>
      </c>
      <c r="L21" s="37"/>
      <c r="O21" s="18"/>
    </row>
    <row r="22" spans="1:15" x14ac:dyDescent="0.25">
      <c r="D22" s="18"/>
    </row>
    <row r="23" spans="1:15" s="2" customFormat="1" ht="27.75" customHeight="1" thickBot="1" x14ac:dyDescent="0.35">
      <c r="A23" s="24" t="s">
        <v>90</v>
      </c>
      <c r="E23" s="3"/>
      <c r="G23" s="3"/>
      <c r="H23" s="3"/>
      <c r="I23" s="3"/>
      <c r="J23" s="3"/>
      <c r="K23" s="3"/>
      <c r="L23" s="3"/>
    </row>
    <row r="24" spans="1:15" ht="45" customHeight="1" thickBot="1" x14ac:dyDescent="0.3">
      <c r="A24" s="19" t="s">
        <v>0</v>
      </c>
      <c r="B24" s="20" t="s">
        <v>52</v>
      </c>
      <c r="C24" s="21" t="s">
        <v>8</v>
      </c>
      <c r="D24" s="20" t="s">
        <v>3</v>
      </c>
      <c r="E24" s="21" t="s">
        <v>7</v>
      </c>
      <c r="F24" s="20" t="s">
        <v>3</v>
      </c>
      <c r="G24" s="21" t="s">
        <v>15</v>
      </c>
      <c r="H24" s="20" t="s">
        <v>3</v>
      </c>
      <c r="I24" s="21" t="s">
        <v>16</v>
      </c>
      <c r="J24" s="20" t="s">
        <v>3</v>
      </c>
      <c r="K24" s="22" t="s">
        <v>2</v>
      </c>
    </row>
    <row r="25" spans="1:15" x14ac:dyDescent="0.25">
      <c r="A25" s="92" t="s">
        <v>10</v>
      </c>
      <c r="B25" s="93">
        <v>21.6</v>
      </c>
      <c r="C25" s="94">
        <f>D25/B25</f>
        <v>137385.81481481454</v>
      </c>
      <c r="D25" s="155">
        <v>2967533.599999994</v>
      </c>
      <c r="E25" s="94">
        <f>F25/B25</f>
        <v>137915.81481481454</v>
      </c>
      <c r="F25" s="155">
        <v>2978981.599999994</v>
      </c>
      <c r="G25" s="94">
        <f>H25/B25</f>
        <v>138445.81481481454</v>
      </c>
      <c r="H25" s="155">
        <v>2990429.599999994</v>
      </c>
      <c r="I25" s="94">
        <f>J25/B25</f>
        <v>137915.81481481454</v>
      </c>
      <c r="J25" s="155">
        <v>2978981.599999994</v>
      </c>
      <c r="K25" s="95" t="s">
        <v>11</v>
      </c>
      <c r="N25" s="119"/>
    </row>
    <row r="26" spans="1:15" ht="15.75" thickBot="1" x14ac:dyDescent="0.3">
      <c r="A26" s="27" t="s">
        <v>9</v>
      </c>
      <c r="B26" s="28">
        <v>37.549999999999997</v>
      </c>
      <c r="C26" s="56">
        <f t="shared" ref="C26:C43" si="4">D26/B26</f>
        <v>113023.80559254334</v>
      </c>
      <c r="D26" s="156">
        <v>4244043.9000000022</v>
      </c>
      <c r="E26" s="56">
        <f t="shared" ref="E26:E43" si="5">F26/B26</f>
        <v>113553.80559254334</v>
      </c>
      <c r="F26" s="156">
        <v>4263945.4000000022</v>
      </c>
      <c r="G26" s="56">
        <f t="shared" ref="G26:G43" si="6">H26/B26</f>
        <v>114083.80559254334</v>
      </c>
      <c r="H26" s="156">
        <v>4283846.9000000022</v>
      </c>
      <c r="I26" s="56">
        <f>J26/B26</f>
        <v>113553.80559254334</v>
      </c>
      <c r="J26" s="156">
        <v>4263945.4000000022</v>
      </c>
      <c r="K26" s="54" t="s">
        <v>11</v>
      </c>
      <c r="N26" s="119"/>
    </row>
    <row r="27" spans="1:15" ht="15.75" thickBot="1" x14ac:dyDescent="0.3">
      <c r="A27" s="151" t="s">
        <v>47</v>
      </c>
      <c r="B27" s="152">
        <v>21.6</v>
      </c>
      <c r="C27" s="153">
        <f t="shared" si="4"/>
        <v>137385.81481481454</v>
      </c>
      <c r="D27" s="157">
        <v>2967533.599999994</v>
      </c>
      <c r="E27" s="153">
        <f t="shared" si="5"/>
        <v>137915.81481481454</v>
      </c>
      <c r="F27" s="157">
        <v>2978981.599999994</v>
      </c>
      <c r="G27" s="153">
        <f t="shared" si="6"/>
        <v>138445.81481481454</v>
      </c>
      <c r="H27" s="157">
        <v>2990429.599999994</v>
      </c>
      <c r="I27" s="153">
        <f t="shared" ref="I27:I43" si="7">J27/B27</f>
        <v>137915.81481481454</v>
      </c>
      <c r="J27" s="157">
        <v>2978981.599999994</v>
      </c>
      <c r="K27" s="154" t="s">
        <v>11</v>
      </c>
      <c r="N27" s="119"/>
    </row>
    <row r="28" spans="1:15" x14ac:dyDescent="0.25">
      <c r="A28" s="9" t="s">
        <v>12</v>
      </c>
      <c r="B28" s="16">
        <v>21.6</v>
      </c>
      <c r="C28" s="23">
        <f t="shared" si="4"/>
        <v>151827.33333333305</v>
      </c>
      <c r="D28" s="158">
        <v>3279470.3999999939</v>
      </c>
      <c r="E28" s="23">
        <f t="shared" si="5"/>
        <v>152357.33333333305</v>
      </c>
      <c r="F28" s="158">
        <v>3290918.3999999939</v>
      </c>
      <c r="G28" s="23">
        <f t="shared" si="6"/>
        <v>152887.33333333305</v>
      </c>
      <c r="H28" s="158">
        <v>3302366.3999999939</v>
      </c>
      <c r="I28" s="23">
        <f t="shared" si="7"/>
        <v>152357.33333333305</v>
      </c>
      <c r="J28" s="158">
        <v>3290918.3999999939</v>
      </c>
      <c r="K28" s="10" t="s">
        <v>18</v>
      </c>
      <c r="N28" s="119"/>
    </row>
    <row r="29" spans="1:15" x14ac:dyDescent="0.25">
      <c r="A29" s="7" t="s">
        <v>13</v>
      </c>
      <c r="B29" s="15">
        <v>37.549999999999997</v>
      </c>
      <c r="C29" s="23">
        <f t="shared" si="4"/>
        <v>122042.06258322243</v>
      </c>
      <c r="D29" s="158">
        <v>4582679.450000002</v>
      </c>
      <c r="E29" s="23">
        <f t="shared" si="5"/>
        <v>122572.06258322243</v>
      </c>
      <c r="F29" s="158">
        <v>4602580.950000002</v>
      </c>
      <c r="G29" s="23">
        <f t="shared" si="6"/>
        <v>123102.06258322243</v>
      </c>
      <c r="H29" s="158">
        <v>4622482.450000002</v>
      </c>
      <c r="I29" s="23">
        <f t="shared" si="7"/>
        <v>122572.06258322243</v>
      </c>
      <c r="J29" s="158">
        <v>4602580.950000002</v>
      </c>
      <c r="K29" s="10" t="s">
        <v>18</v>
      </c>
      <c r="N29" s="119"/>
    </row>
    <row r="30" spans="1:15" x14ac:dyDescent="0.25">
      <c r="A30" s="7" t="s">
        <v>14</v>
      </c>
      <c r="B30" s="15">
        <v>56.58</v>
      </c>
      <c r="C30" s="23">
        <f t="shared" si="4"/>
        <v>105314.54082714737</v>
      </c>
      <c r="D30" s="158">
        <v>5958696.7199999979</v>
      </c>
      <c r="E30" s="23">
        <f t="shared" si="5"/>
        <v>105844.54082714737</v>
      </c>
      <c r="F30" s="158">
        <v>5988684.1199999982</v>
      </c>
      <c r="G30" s="23">
        <f t="shared" si="6"/>
        <v>106374.54082714739</v>
      </c>
      <c r="H30" s="158">
        <v>6018671.5199999986</v>
      </c>
      <c r="I30" s="23">
        <f t="shared" si="7"/>
        <v>105844.54082714737</v>
      </c>
      <c r="J30" s="158">
        <v>5988684.1199999982</v>
      </c>
      <c r="K30" s="10" t="s">
        <v>18</v>
      </c>
      <c r="N30" s="119"/>
    </row>
    <row r="31" spans="1:15" ht="15.75" thickBot="1" x14ac:dyDescent="0.3">
      <c r="A31" s="27" t="s">
        <v>14</v>
      </c>
      <c r="B31" s="28">
        <v>58.22</v>
      </c>
      <c r="C31" s="29">
        <f t="shared" si="4"/>
        <v>104600.06080384745</v>
      </c>
      <c r="D31" s="159">
        <v>6089815.5399999982</v>
      </c>
      <c r="E31" s="29">
        <f t="shared" si="5"/>
        <v>105660.06080384745</v>
      </c>
      <c r="F31" s="159">
        <v>6151528.7399999984</v>
      </c>
      <c r="G31" s="29">
        <f t="shared" si="6"/>
        <v>105660.06080384745</v>
      </c>
      <c r="H31" s="159">
        <v>6151528.7399999984</v>
      </c>
      <c r="I31" s="29">
        <f t="shared" si="7"/>
        <v>105130.06080384746</v>
      </c>
      <c r="J31" s="160">
        <v>6120672.1399999987</v>
      </c>
      <c r="K31" s="26" t="s">
        <v>18</v>
      </c>
      <c r="N31" s="119"/>
    </row>
    <row r="32" spans="1:15" x14ac:dyDescent="0.25">
      <c r="A32" s="9" t="s">
        <v>19</v>
      </c>
      <c r="B32" s="16">
        <v>21.6</v>
      </c>
      <c r="C32" s="23">
        <f t="shared" si="4"/>
        <v>139839.51851851851</v>
      </c>
      <c r="D32" s="158">
        <v>3020533.6</v>
      </c>
      <c r="E32" s="23">
        <f t="shared" si="5"/>
        <v>140369.51851851851</v>
      </c>
      <c r="F32" s="158">
        <v>3031981.6</v>
      </c>
      <c r="G32" s="23">
        <f t="shared" si="6"/>
        <v>140899.51851851851</v>
      </c>
      <c r="H32" s="158">
        <v>3043429.6</v>
      </c>
      <c r="I32" s="23">
        <f t="shared" si="7"/>
        <v>140369.51851851851</v>
      </c>
      <c r="J32" s="158">
        <v>3031981.6</v>
      </c>
      <c r="K32" s="10" t="s">
        <v>17</v>
      </c>
      <c r="N32" s="119"/>
    </row>
    <row r="33" spans="1:14" x14ac:dyDescent="0.25">
      <c r="A33" s="7" t="s">
        <v>20</v>
      </c>
      <c r="B33" s="15">
        <v>37.549999999999997</v>
      </c>
      <c r="C33" s="23">
        <f t="shared" si="4"/>
        <v>114435.25699067909</v>
      </c>
      <c r="D33" s="158">
        <v>4297043.8999999994</v>
      </c>
      <c r="E33" s="23">
        <f t="shared" si="5"/>
        <v>114965.25699067909</v>
      </c>
      <c r="F33" s="158">
        <v>4316945.3999999994</v>
      </c>
      <c r="G33" s="23">
        <f t="shared" si="6"/>
        <v>115495.25699067909</v>
      </c>
      <c r="H33" s="158">
        <v>4336846.8999999994</v>
      </c>
      <c r="I33" s="23">
        <f t="shared" si="7"/>
        <v>114965.25699067909</v>
      </c>
      <c r="J33" s="158">
        <v>4316945.3999999994</v>
      </c>
      <c r="K33" s="10" t="s">
        <v>17</v>
      </c>
      <c r="N33" s="119"/>
    </row>
    <row r="34" spans="1:14" x14ac:dyDescent="0.25">
      <c r="A34" s="7" t="s">
        <v>21</v>
      </c>
      <c r="B34" s="15">
        <v>56.58</v>
      </c>
      <c r="C34" s="23">
        <f t="shared" si="4"/>
        <v>100242.63379285968</v>
      </c>
      <c r="D34" s="158">
        <v>5671728.2200000007</v>
      </c>
      <c r="E34" s="23">
        <f t="shared" si="5"/>
        <v>100772.63379285968</v>
      </c>
      <c r="F34" s="158">
        <v>5701715.6200000001</v>
      </c>
      <c r="G34" s="23">
        <f t="shared" si="6"/>
        <v>101302.63379285968</v>
      </c>
      <c r="H34" s="158">
        <v>5731703.0200000005</v>
      </c>
      <c r="I34" s="23">
        <f t="shared" si="7"/>
        <v>100772.63379285968</v>
      </c>
      <c r="J34" s="158">
        <v>5701715.6200000001</v>
      </c>
      <c r="K34" s="10" t="s">
        <v>17</v>
      </c>
      <c r="N34" s="119"/>
    </row>
    <row r="35" spans="1:14" ht="15.75" thickBot="1" x14ac:dyDescent="0.3">
      <c r="A35" s="27" t="s">
        <v>21</v>
      </c>
      <c r="B35" s="28">
        <v>58.22</v>
      </c>
      <c r="C35" s="29">
        <f t="shared" si="4"/>
        <v>99633.700446581934</v>
      </c>
      <c r="D35" s="159">
        <v>5800674.04</v>
      </c>
      <c r="E35" s="29">
        <f t="shared" si="5"/>
        <v>100163.70044658195</v>
      </c>
      <c r="F35" s="159">
        <v>5831530.6400000006</v>
      </c>
      <c r="G35" s="29">
        <f t="shared" si="6"/>
        <v>100693.70044658193</v>
      </c>
      <c r="H35" s="159">
        <v>5862387.2400000002</v>
      </c>
      <c r="I35" s="29">
        <f t="shared" si="7"/>
        <v>100163.70044658195</v>
      </c>
      <c r="J35" s="160">
        <v>5831530.6400000006</v>
      </c>
      <c r="K35" s="26" t="s">
        <v>17</v>
      </c>
      <c r="N35" s="119"/>
    </row>
    <row r="36" spans="1:14" x14ac:dyDescent="0.25">
      <c r="A36" s="9" t="s">
        <v>25</v>
      </c>
      <c r="B36" s="16">
        <v>21.6</v>
      </c>
      <c r="C36" s="23">
        <f t="shared" si="4"/>
        <v>139839.51851851851</v>
      </c>
      <c r="D36" s="158">
        <v>3020533.6</v>
      </c>
      <c r="E36" s="23">
        <f t="shared" si="5"/>
        <v>140369.51851851851</v>
      </c>
      <c r="F36" s="158">
        <v>3031981.6</v>
      </c>
      <c r="G36" s="23">
        <f t="shared" si="6"/>
        <v>140899.51851851851</v>
      </c>
      <c r="H36" s="158">
        <v>3043429.6</v>
      </c>
      <c r="I36" s="23">
        <f t="shared" si="7"/>
        <v>140369.51851851851</v>
      </c>
      <c r="J36" s="158">
        <v>3031981.6</v>
      </c>
      <c r="K36" s="10" t="s">
        <v>28</v>
      </c>
      <c r="N36" s="119"/>
    </row>
    <row r="37" spans="1:14" x14ac:dyDescent="0.25">
      <c r="A37" s="7" t="s">
        <v>26</v>
      </c>
      <c r="B37" s="15">
        <v>37.549999999999997</v>
      </c>
      <c r="C37" s="23">
        <f t="shared" si="4"/>
        <v>120081.06258322243</v>
      </c>
      <c r="D37" s="158">
        <v>4509043.9000000022</v>
      </c>
      <c r="E37" s="23">
        <f t="shared" si="5"/>
        <v>120611.06258322243</v>
      </c>
      <c r="F37" s="158">
        <v>4528945.4000000022</v>
      </c>
      <c r="G37" s="23">
        <f t="shared" si="6"/>
        <v>121141.06258322243</v>
      </c>
      <c r="H37" s="158">
        <v>4548846.9000000022</v>
      </c>
      <c r="I37" s="23">
        <f t="shared" si="7"/>
        <v>120611.06258322243</v>
      </c>
      <c r="J37" s="158">
        <v>4528945.4000000022</v>
      </c>
      <c r="K37" s="10" t="s">
        <v>24</v>
      </c>
      <c r="N37" s="119"/>
    </row>
    <row r="38" spans="1:14" x14ac:dyDescent="0.25">
      <c r="A38" s="7" t="s">
        <v>27</v>
      </c>
      <c r="B38" s="15">
        <v>56.58</v>
      </c>
      <c r="C38" s="23">
        <f t="shared" si="4"/>
        <v>103035.54082714737</v>
      </c>
      <c r="D38" s="158">
        <v>5829750.8999999985</v>
      </c>
      <c r="E38" s="23">
        <f t="shared" si="5"/>
        <v>103565.54082714737</v>
      </c>
      <c r="F38" s="158">
        <v>5859738.299999998</v>
      </c>
      <c r="G38" s="23">
        <f t="shared" si="6"/>
        <v>104095.54082714737</v>
      </c>
      <c r="H38" s="158">
        <v>5889725.6999999983</v>
      </c>
      <c r="I38" s="23">
        <f t="shared" si="7"/>
        <v>103565.54082714737</v>
      </c>
      <c r="J38" s="158">
        <v>5859738.299999998</v>
      </c>
      <c r="K38" s="10" t="s">
        <v>24</v>
      </c>
      <c r="N38" s="119"/>
    </row>
    <row r="39" spans="1:14" ht="15.75" thickBot="1" x14ac:dyDescent="0.3">
      <c r="A39" s="27" t="s">
        <v>27</v>
      </c>
      <c r="B39" s="28">
        <v>58.22</v>
      </c>
      <c r="C39" s="29">
        <f t="shared" si="4"/>
        <v>102321.06080384745</v>
      </c>
      <c r="D39" s="159">
        <v>5957132.1599999983</v>
      </c>
      <c r="E39" s="29">
        <f t="shared" si="5"/>
        <v>102851.06080384745</v>
      </c>
      <c r="F39" s="159">
        <v>5987988.7599999979</v>
      </c>
      <c r="G39" s="29">
        <f t="shared" si="6"/>
        <v>103381.06080384745</v>
      </c>
      <c r="H39" s="159">
        <v>6018845.3599999985</v>
      </c>
      <c r="I39" s="29">
        <f t="shared" si="7"/>
        <v>102851.06080384745</v>
      </c>
      <c r="J39" s="160">
        <v>5987988.7599999979</v>
      </c>
      <c r="K39" s="26" t="s">
        <v>24</v>
      </c>
      <c r="N39" s="119"/>
    </row>
    <row r="40" spans="1:14" x14ac:dyDescent="0.25">
      <c r="A40" s="9" t="s">
        <v>32</v>
      </c>
      <c r="B40" s="16">
        <v>21.6</v>
      </c>
      <c r="C40" s="23">
        <f t="shared" si="4"/>
        <v>149654.33333333302</v>
      </c>
      <c r="D40" s="158">
        <v>3232533.5999999936</v>
      </c>
      <c r="E40" s="23">
        <f t="shared" si="5"/>
        <v>150184.33333333302</v>
      </c>
      <c r="F40" s="158">
        <v>3243981.5999999936</v>
      </c>
      <c r="G40" s="23">
        <f t="shared" si="6"/>
        <v>150714.33333333302</v>
      </c>
      <c r="H40" s="158">
        <v>3255429.5999999936</v>
      </c>
      <c r="I40" s="23">
        <f t="shared" si="7"/>
        <v>150184.33333333302</v>
      </c>
      <c r="J40" s="158">
        <v>3243981.5999999936</v>
      </c>
      <c r="K40" s="10" t="s">
        <v>24</v>
      </c>
      <c r="N40" s="119"/>
    </row>
    <row r="41" spans="1:14" x14ac:dyDescent="0.25">
      <c r="A41" s="7" t="s">
        <v>33</v>
      </c>
      <c r="B41" s="15">
        <v>37.549999999999997</v>
      </c>
      <c r="C41" s="23">
        <f t="shared" si="4"/>
        <v>120081.06258322243</v>
      </c>
      <c r="D41" s="158">
        <v>4509043.9000000022</v>
      </c>
      <c r="E41" s="23">
        <f t="shared" si="5"/>
        <v>120611.06258322243</v>
      </c>
      <c r="F41" s="158">
        <v>4528945.4000000022</v>
      </c>
      <c r="G41" s="23">
        <f t="shared" si="6"/>
        <v>121141.06258322243</v>
      </c>
      <c r="H41" s="158">
        <v>4548846.9000000022</v>
      </c>
      <c r="I41" s="23">
        <f t="shared" si="7"/>
        <v>120611.06258322243</v>
      </c>
      <c r="J41" s="158">
        <v>4528945.4000000022</v>
      </c>
      <c r="K41" s="10" t="s">
        <v>24</v>
      </c>
      <c r="N41" s="119"/>
    </row>
    <row r="42" spans="1:14" x14ac:dyDescent="0.25">
      <c r="A42" s="7" t="s">
        <v>34</v>
      </c>
      <c r="B42" s="15">
        <v>56.58</v>
      </c>
      <c r="C42" s="23">
        <f t="shared" si="4"/>
        <v>103035.54082714737</v>
      </c>
      <c r="D42" s="158">
        <v>5829750.8999999985</v>
      </c>
      <c r="E42" s="23">
        <f>F42/B42</f>
        <v>103565.54082714737</v>
      </c>
      <c r="F42" s="158">
        <v>5859738.299999998</v>
      </c>
      <c r="G42" s="23">
        <f t="shared" si="6"/>
        <v>104095.54082714737</v>
      </c>
      <c r="H42" s="158">
        <v>5889725.6999999983</v>
      </c>
      <c r="I42" s="23">
        <f t="shared" si="7"/>
        <v>103565.54082714737</v>
      </c>
      <c r="J42" s="158">
        <v>5859738.299999998</v>
      </c>
      <c r="K42" s="10" t="s">
        <v>24</v>
      </c>
      <c r="N42" s="119"/>
    </row>
    <row r="43" spans="1:14" ht="15.75" thickBot="1" x14ac:dyDescent="0.3">
      <c r="A43" s="27" t="s">
        <v>34</v>
      </c>
      <c r="B43" s="28">
        <v>58.22</v>
      </c>
      <c r="C43" s="29">
        <f t="shared" si="4"/>
        <v>102321.06080384745</v>
      </c>
      <c r="D43" s="159">
        <v>5957132.1599999983</v>
      </c>
      <c r="E43" s="29">
        <f t="shared" si="5"/>
        <v>102851.06080384745</v>
      </c>
      <c r="F43" s="159">
        <v>5987988.7599999979</v>
      </c>
      <c r="G43" s="29">
        <f t="shared" si="6"/>
        <v>103381.06080384745</v>
      </c>
      <c r="H43" s="159">
        <v>6018845.3599999985</v>
      </c>
      <c r="I43" s="29">
        <f t="shared" si="7"/>
        <v>102851.06080384745</v>
      </c>
      <c r="J43" s="160">
        <v>5987988.7599999979</v>
      </c>
      <c r="K43" s="26" t="s">
        <v>24</v>
      </c>
      <c r="N43" s="119"/>
    </row>
    <row r="45" spans="1:14" ht="19.5" thickBot="1" x14ac:dyDescent="0.35">
      <c r="A45" s="24" t="s">
        <v>92</v>
      </c>
      <c r="B45" s="2"/>
      <c r="C45" s="2"/>
      <c r="D45" s="2"/>
      <c r="E45" s="3"/>
      <c r="F45" s="2"/>
      <c r="G45" s="3"/>
      <c r="H45" s="3"/>
      <c r="I45" s="3"/>
      <c r="J45" s="3"/>
      <c r="K45" s="3"/>
    </row>
    <row r="46" spans="1:14" ht="37.5" customHeight="1" thickBot="1" x14ac:dyDescent="0.3">
      <c r="A46" s="19" t="s">
        <v>0</v>
      </c>
      <c r="B46" s="20" t="s">
        <v>52</v>
      </c>
      <c r="C46" s="21" t="s">
        <v>8</v>
      </c>
      <c r="D46" s="20" t="s">
        <v>3</v>
      </c>
      <c r="E46" s="21" t="s">
        <v>7</v>
      </c>
      <c r="F46" s="20" t="s">
        <v>3</v>
      </c>
      <c r="G46" s="21" t="s">
        <v>15</v>
      </c>
      <c r="H46" s="20" t="s">
        <v>3</v>
      </c>
      <c r="I46" s="21" t="s">
        <v>16</v>
      </c>
      <c r="J46" s="20" t="s">
        <v>3</v>
      </c>
      <c r="K46" s="22" t="s">
        <v>2</v>
      </c>
    </row>
    <row r="47" spans="1:14" x14ac:dyDescent="0.25">
      <c r="A47" s="92" t="s">
        <v>10</v>
      </c>
      <c r="B47" s="93">
        <v>21.6</v>
      </c>
      <c r="C47" s="94">
        <f>D47/B47</f>
        <v>127017.07407407383</v>
      </c>
      <c r="D47" s="155">
        <v>2743568.7999999947</v>
      </c>
      <c r="E47" s="94">
        <f>F47/B47</f>
        <v>127507.07407407383</v>
      </c>
      <c r="F47" s="155">
        <v>2754152.7999999947</v>
      </c>
      <c r="G47" s="94">
        <f>H47/B47</f>
        <v>127997.07407407383</v>
      </c>
      <c r="H47" s="155">
        <v>2764736.7999999947</v>
      </c>
      <c r="I47" s="94">
        <f>J47/B47</f>
        <v>127507.07407407383</v>
      </c>
      <c r="J47" s="155">
        <v>2754152.7999999947</v>
      </c>
      <c r="K47" s="95" t="s">
        <v>11</v>
      </c>
      <c r="N47" s="119"/>
    </row>
    <row r="48" spans="1:14" ht="15.75" thickBot="1" x14ac:dyDescent="0.3">
      <c r="A48" s="27" t="s">
        <v>9</v>
      </c>
      <c r="B48" s="28">
        <v>37.549999999999997</v>
      </c>
      <c r="C48" s="56">
        <f t="shared" ref="C48:C65" si="8">D48/B48</f>
        <v>104493.70705725704</v>
      </c>
      <c r="D48" s="156">
        <v>3923738.7000000016</v>
      </c>
      <c r="E48" s="56">
        <f t="shared" ref="E48:E65" si="9">F48/B48</f>
        <v>104983.70705725704</v>
      </c>
      <c r="F48" s="156">
        <v>3942138.2000000016</v>
      </c>
      <c r="G48" s="56">
        <f t="shared" ref="G48:G65" si="10">H48/B48</f>
        <v>105473.70705725704</v>
      </c>
      <c r="H48" s="156">
        <v>3960537.7000000016</v>
      </c>
      <c r="I48" s="56">
        <f t="shared" ref="I48:I65" si="11">J48/B48</f>
        <v>104983.70705725704</v>
      </c>
      <c r="J48" s="156">
        <v>3942138.2000000016</v>
      </c>
      <c r="K48" s="54" t="s">
        <v>11</v>
      </c>
      <c r="N48" s="119"/>
    </row>
    <row r="49" spans="1:14" ht="15.75" thickBot="1" x14ac:dyDescent="0.3">
      <c r="A49" s="151" t="s">
        <v>47</v>
      </c>
      <c r="B49" s="152">
        <v>21.6</v>
      </c>
      <c r="C49" s="153">
        <f t="shared" si="8"/>
        <v>127017.07407407383</v>
      </c>
      <c r="D49" s="157">
        <v>2743568.7999999947</v>
      </c>
      <c r="E49" s="153">
        <f t="shared" si="9"/>
        <v>127507.07407407383</v>
      </c>
      <c r="F49" s="157">
        <v>2754152.7999999947</v>
      </c>
      <c r="G49" s="153">
        <f t="shared" si="10"/>
        <v>127997.07407407383</v>
      </c>
      <c r="H49" s="157">
        <v>2764736.7999999947</v>
      </c>
      <c r="I49" s="153">
        <f t="shared" si="11"/>
        <v>127507.07407407383</v>
      </c>
      <c r="J49" s="157">
        <v>2754152.7999999947</v>
      </c>
      <c r="K49" s="154" t="s">
        <v>11</v>
      </c>
      <c r="N49" s="119"/>
    </row>
    <row r="50" spans="1:14" x14ac:dyDescent="0.25">
      <c r="A50" s="9" t="s">
        <v>12</v>
      </c>
      <c r="B50" s="16">
        <v>21.6</v>
      </c>
      <c r="C50" s="23">
        <f t="shared" si="8"/>
        <v>140368.6666666664</v>
      </c>
      <c r="D50" s="158">
        <v>3031963.1999999941</v>
      </c>
      <c r="E50" s="23">
        <f t="shared" si="9"/>
        <v>140858.6666666664</v>
      </c>
      <c r="F50" s="158">
        <v>3042547.1999999941</v>
      </c>
      <c r="G50" s="23">
        <f t="shared" si="10"/>
        <v>141348.6666666664</v>
      </c>
      <c r="H50" s="158">
        <v>3053131.1999999941</v>
      </c>
      <c r="I50" s="23">
        <f t="shared" si="11"/>
        <v>140858.6666666664</v>
      </c>
      <c r="J50" s="158">
        <v>3042547.1999999941</v>
      </c>
      <c r="K50" s="10" t="s">
        <v>18</v>
      </c>
      <c r="N50" s="119"/>
    </row>
    <row r="51" spans="1:14" x14ac:dyDescent="0.25">
      <c r="A51" s="7" t="s">
        <v>13</v>
      </c>
      <c r="B51" s="15">
        <v>37.549999999999997</v>
      </c>
      <c r="C51" s="23">
        <f t="shared" si="8"/>
        <v>112831.34087882828</v>
      </c>
      <c r="D51" s="158">
        <v>4236816.8500000015</v>
      </c>
      <c r="E51" s="23">
        <f t="shared" si="9"/>
        <v>113321.34087882828</v>
      </c>
      <c r="F51" s="158">
        <v>4255216.3500000015</v>
      </c>
      <c r="G51" s="23">
        <f t="shared" si="10"/>
        <v>113811.34087882828</v>
      </c>
      <c r="H51" s="158">
        <v>4273615.8500000015</v>
      </c>
      <c r="I51" s="23">
        <f t="shared" si="11"/>
        <v>113321.34087882828</v>
      </c>
      <c r="J51" s="158">
        <v>4255216.3500000015</v>
      </c>
      <c r="K51" s="10" t="s">
        <v>18</v>
      </c>
      <c r="N51" s="119"/>
    </row>
    <row r="52" spans="1:14" x14ac:dyDescent="0.25">
      <c r="A52" s="7" t="s">
        <v>14</v>
      </c>
      <c r="B52" s="15">
        <v>56.58</v>
      </c>
      <c r="C52" s="23">
        <f t="shared" si="8"/>
        <v>97366.273594909828</v>
      </c>
      <c r="D52" s="158">
        <v>5508983.7599999979</v>
      </c>
      <c r="E52" s="23">
        <f t="shared" si="9"/>
        <v>97856.273594909828</v>
      </c>
      <c r="F52" s="158">
        <v>5536707.9599999981</v>
      </c>
      <c r="G52" s="23">
        <f t="shared" si="10"/>
        <v>98346.273594909828</v>
      </c>
      <c r="H52" s="158">
        <v>5564432.1599999983</v>
      </c>
      <c r="I52" s="23">
        <f t="shared" si="11"/>
        <v>97856.273594909828</v>
      </c>
      <c r="J52" s="158">
        <v>5536707.9599999981</v>
      </c>
      <c r="K52" s="10" t="s">
        <v>18</v>
      </c>
      <c r="N52" s="119"/>
    </row>
    <row r="53" spans="1:14" ht="15.75" thickBot="1" x14ac:dyDescent="0.3">
      <c r="A53" s="27" t="s">
        <v>14</v>
      </c>
      <c r="B53" s="28">
        <v>58.22</v>
      </c>
      <c r="C53" s="29">
        <f t="shared" si="8"/>
        <v>96705.71659223632</v>
      </c>
      <c r="D53" s="159">
        <v>5630206.8199999984</v>
      </c>
      <c r="E53" s="29">
        <f t="shared" si="9"/>
        <v>97685.71659223632</v>
      </c>
      <c r="F53" s="159">
        <v>5687262.4199999981</v>
      </c>
      <c r="G53" s="29">
        <f t="shared" si="10"/>
        <v>97685.71659223632</v>
      </c>
      <c r="H53" s="159">
        <v>5687262.4199999981</v>
      </c>
      <c r="I53" s="29">
        <f t="shared" si="11"/>
        <v>97195.71659223632</v>
      </c>
      <c r="J53" s="160">
        <v>5658734.6199999982</v>
      </c>
      <c r="K53" s="26" t="s">
        <v>18</v>
      </c>
      <c r="N53" s="119"/>
    </row>
    <row r="54" spans="1:14" x14ac:dyDescent="0.25">
      <c r="A54" s="9" t="s">
        <v>19</v>
      </c>
      <c r="B54" s="16">
        <v>21.6</v>
      </c>
      <c r="C54" s="23">
        <f t="shared" si="8"/>
        <v>129285.59259259257</v>
      </c>
      <c r="D54" s="158">
        <v>2792568.8</v>
      </c>
      <c r="E54" s="23">
        <f t="shared" si="9"/>
        <v>129775.59259259257</v>
      </c>
      <c r="F54" s="158">
        <v>2803152.8</v>
      </c>
      <c r="G54" s="23">
        <f t="shared" si="10"/>
        <v>130265.59259259257</v>
      </c>
      <c r="H54" s="158">
        <v>2813736.8</v>
      </c>
      <c r="I54" s="23">
        <f t="shared" si="11"/>
        <v>129775.59259259257</v>
      </c>
      <c r="J54" s="158">
        <v>2803152.8</v>
      </c>
      <c r="K54" s="10" t="s">
        <v>17</v>
      </c>
      <c r="N54" s="119"/>
    </row>
    <row r="55" spans="1:14" x14ac:dyDescent="0.25">
      <c r="A55" s="7" t="s">
        <v>20</v>
      </c>
      <c r="B55" s="15">
        <v>37.549999999999997</v>
      </c>
      <c r="C55" s="23">
        <f t="shared" si="8"/>
        <v>105798.63382157123</v>
      </c>
      <c r="D55" s="158">
        <v>3972738.6999999993</v>
      </c>
      <c r="E55" s="23">
        <f t="shared" si="9"/>
        <v>106288.63382157123</v>
      </c>
      <c r="F55" s="158">
        <v>3991138.1999999993</v>
      </c>
      <c r="G55" s="23">
        <f t="shared" si="10"/>
        <v>106778.63382157123</v>
      </c>
      <c r="H55" s="158">
        <v>4009537.6999999993</v>
      </c>
      <c r="I55" s="23">
        <f t="shared" si="11"/>
        <v>106288.63382157123</v>
      </c>
      <c r="J55" s="158">
        <v>3991138.1999999993</v>
      </c>
      <c r="K55" s="10" t="s">
        <v>17</v>
      </c>
      <c r="N55" s="119"/>
    </row>
    <row r="56" spans="1:14" x14ac:dyDescent="0.25">
      <c r="A56" s="7" t="s">
        <v>21</v>
      </c>
      <c r="B56" s="15">
        <v>56.58</v>
      </c>
      <c r="C56" s="23">
        <f t="shared" si="8"/>
        <v>92677.151997172143</v>
      </c>
      <c r="D56" s="158">
        <v>5243673.26</v>
      </c>
      <c r="E56" s="23">
        <f t="shared" si="9"/>
        <v>93167.151997172143</v>
      </c>
      <c r="F56" s="158">
        <v>5271397.46</v>
      </c>
      <c r="G56" s="23">
        <f t="shared" si="10"/>
        <v>93657.151997172157</v>
      </c>
      <c r="H56" s="158">
        <v>5299121.66</v>
      </c>
      <c r="I56" s="23">
        <f t="shared" si="11"/>
        <v>93167.151997172143</v>
      </c>
      <c r="J56" s="158">
        <v>5271397.46</v>
      </c>
      <c r="K56" s="10" t="s">
        <v>17</v>
      </c>
      <c r="N56" s="119"/>
    </row>
    <row r="57" spans="1:14" ht="15.75" thickBot="1" x14ac:dyDescent="0.3">
      <c r="A57" s="27" t="s">
        <v>21</v>
      </c>
      <c r="B57" s="28">
        <v>58.22</v>
      </c>
      <c r="C57" s="29">
        <f t="shared" si="8"/>
        <v>92114.175884575758</v>
      </c>
      <c r="D57" s="159">
        <v>5362887.32</v>
      </c>
      <c r="E57" s="29">
        <f t="shared" si="9"/>
        <v>92604.175884575758</v>
      </c>
      <c r="F57" s="159">
        <v>5391415.1200000001</v>
      </c>
      <c r="G57" s="29">
        <f t="shared" si="10"/>
        <v>93094.175884575743</v>
      </c>
      <c r="H57" s="159">
        <v>5419942.9199999999</v>
      </c>
      <c r="I57" s="29">
        <f t="shared" si="11"/>
        <v>92604.175884575758</v>
      </c>
      <c r="J57" s="160">
        <v>5391415.1200000001</v>
      </c>
      <c r="K57" s="26" t="s">
        <v>17</v>
      </c>
      <c r="N57" s="119"/>
    </row>
    <row r="58" spans="1:14" x14ac:dyDescent="0.25">
      <c r="A58" s="9" t="s">
        <v>25</v>
      </c>
      <c r="B58" s="16">
        <v>21.6</v>
      </c>
      <c r="C58" s="23">
        <f t="shared" si="8"/>
        <v>129285.59259259257</v>
      </c>
      <c r="D58" s="158">
        <v>2792568.8</v>
      </c>
      <c r="E58" s="23">
        <f t="shared" si="9"/>
        <v>129775.59259259257</v>
      </c>
      <c r="F58" s="158">
        <v>2803152.8</v>
      </c>
      <c r="G58" s="23">
        <f t="shared" si="10"/>
        <v>130265.59259259257</v>
      </c>
      <c r="H58" s="158">
        <v>2813736.8</v>
      </c>
      <c r="I58" s="23">
        <f t="shared" si="11"/>
        <v>129775.59259259257</v>
      </c>
      <c r="J58" s="158">
        <v>2803152.8</v>
      </c>
      <c r="K58" s="10" t="s">
        <v>28</v>
      </c>
      <c r="N58" s="119"/>
    </row>
    <row r="59" spans="1:14" x14ac:dyDescent="0.25">
      <c r="A59" s="7" t="s">
        <v>26</v>
      </c>
      <c r="B59" s="15">
        <v>37.549999999999997</v>
      </c>
      <c r="C59" s="23">
        <f t="shared" si="8"/>
        <v>111018.34087882828</v>
      </c>
      <c r="D59" s="158">
        <v>4168738.7000000016</v>
      </c>
      <c r="E59" s="23">
        <f t="shared" si="9"/>
        <v>111508.34087882828</v>
      </c>
      <c r="F59" s="158">
        <v>4187138.2000000016</v>
      </c>
      <c r="G59" s="23">
        <f t="shared" si="10"/>
        <v>111998.3408788283</v>
      </c>
      <c r="H59" s="158">
        <v>4205537.700000002</v>
      </c>
      <c r="I59" s="23">
        <f t="shared" si="11"/>
        <v>111508.34087882828</v>
      </c>
      <c r="J59" s="158">
        <v>4187138.2000000016</v>
      </c>
      <c r="K59" s="10" t="s">
        <v>24</v>
      </c>
      <c r="N59" s="119"/>
    </row>
    <row r="60" spans="1:14" x14ac:dyDescent="0.25">
      <c r="A60" s="7" t="s">
        <v>27</v>
      </c>
      <c r="B60" s="15">
        <v>56.58</v>
      </c>
      <c r="C60" s="23">
        <f t="shared" si="8"/>
        <v>95259.273594909842</v>
      </c>
      <c r="D60" s="158">
        <v>5389769.6999999983</v>
      </c>
      <c r="E60" s="23">
        <f t="shared" si="9"/>
        <v>95749.273594909842</v>
      </c>
      <c r="F60" s="158">
        <v>5417493.8999999985</v>
      </c>
      <c r="G60" s="23">
        <f t="shared" si="10"/>
        <v>96239.273594909828</v>
      </c>
      <c r="H60" s="158">
        <v>5445218.0999999978</v>
      </c>
      <c r="I60" s="23">
        <f t="shared" si="11"/>
        <v>95749.273594909842</v>
      </c>
      <c r="J60" s="158">
        <v>5417493.8999999985</v>
      </c>
      <c r="K60" s="10" t="s">
        <v>24</v>
      </c>
      <c r="N60" s="119"/>
    </row>
    <row r="61" spans="1:14" ht="15.75" thickBot="1" x14ac:dyDescent="0.3">
      <c r="A61" s="27" t="s">
        <v>27</v>
      </c>
      <c r="B61" s="28">
        <v>58.22</v>
      </c>
      <c r="C61" s="29">
        <f t="shared" si="8"/>
        <v>94598.71659223632</v>
      </c>
      <c r="D61" s="159">
        <v>5507537.2799999984</v>
      </c>
      <c r="E61" s="29">
        <f t="shared" si="9"/>
        <v>95088.71659223632</v>
      </c>
      <c r="F61" s="159">
        <v>5536065.0799999982</v>
      </c>
      <c r="G61" s="29">
        <f t="shared" si="10"/>
        <v>95578.716592236306</v>
      </c>
      <c r="H61" s="159">
        <v>5564592.879999998</v>
      </c>
      <c r="I61" s="29">
        <f t="shared" si="11"/>
        <v>95088.71659223632</v>
      </c>
      <c r="J61" s="160">
        <v>5536065.0799999982</v>
      </c>
      <c r="K61" s="26" t="s">
        <v>24</v>
      </c>
      <c r="N61" s="119"/>
    </row>
    <row r="62" spans="1:14" x14ac:dyDescent="0.25">
      <c r="A62" s="9" t="s">
        <v>32</v>
      </c>
      <c r="B62" s="16">
        <v>21.6</v>
      </c>
      <c r="C62" s="23">
        <f t="shared" si="8"/>
        <v>138359.6666666664</v>
      </c>
      <c r="D62" s="158">
        <v>2988568.7999999942</v>
      </c>
      <c r="E62" s="23">
        <f t="shared" si="9"/>
        <v>138849.6666666664</v>
      </c>
      <c r="F62" s="158">
        <v>2999152.7999999942</v>
      </c>
      <c r="G62" s="23">
        <f t="shared" si="10"/>
        <v>139339.6666666664</v>
      </c>
      <c r="H62" s="158">
        <v>3009736.7999999942</v>
      </c>
      <c r="I62" s="23">
        <f t="shared" si="11"/>
        <v>138849.6666666664</v>
      </c>
      <c r="J62" s="158">
        <v>2999152.7999999942</v>
      </c>
      <c r="K62" s="10" t="s">
        <v>24</v>
      </c>
      <c r="N62" s="119"/>
    </row>
    <row r="63" spans="1:14" x14ac:dyDescent="0.25">
      <c r="A63" s="7" t="s">
        <v>33</v>
      </c>
      <c r="B63" s="15">
        <v>37.549999999999997</v>
      </c>
      <c r="C63" s="23">
        <f t="shared" si="8"/>
        <v>111018.34087882828</v>
      </c>
      <c r="D63" s="158">
        <v>4168738.7000000016</v>
      </c>
      <c r="E63" s="23">
        <f t="shared" si="9"/>
        <v>111508.34087882828</v>
      </c>
      <c r="F63" s="158">
        <v>4187138.2000000016</v>
      </c>
      <c r="G63" s="23">
        <f t="shared" si="10"/>
        <v>111998.3408788283</v>
      </c>
      <c r="H63" s="158">
        <v>4205537.700000002</v>
      </c>
      <c r="I63" s="23">
        <f t="shared" si="11"/>
        <v>111508.34087882828</v>
      </c>
      <c r="J63" s="158">
        <v>4187138.2000000016</v>
      </c>
      <c r="K63" s="10" t="s">
        <v>24</v>
      </c>
      <c r="N63" s="119"/>
    </row>
    <row r="64" spans="1:14" x14ac:dyDescent="0.25">
      <c r="A64" s="7" t="s">
        <v>34</v>
      </c>
      <c r="B64" s="15">
        <v>56.58</v>
      </c>
      <c r="C64" s="23">
        <f t="shared" si="8"/>
        <v>95259.273594909842</v>
      </c>
      <c r="D64" s="161">
        <v>5389769.6999999983</v>
      </c>
      <c r="E64" s="23">
        <f t="shared" si="9"/>
        <v>95749.273594909842</v>
      </c>
      <c r="F64" s="161">
        <v>5417493.8999999985</v>
      </c>
      <c r="G64" s="23">
        <f t="shared" si="10"/>
        <v>96239.273594909828</v>
      </c>
      <c r="H64" s="161">
        <v>5445218.0999999978</v>
      </c>
      <c r="I64" s="23">
        <f t="shared" si="11"/>
        <v>95749.273594909842</v>
      </c>
      <c r="J64" s="162">
        <v>5417493.8999999985</v>
      </c>
      <c r="K64" s="10" t="s">
        <v>24</v>
      </c>
      <c r="N64" s="119"/>
    </row>
    <row r="65" spans="1:14" ht="15.75" thickBot="1" x14ac:dyDescent="0.3">
      <c r="A65" s="27" t="s">
        <v>34</v>
      </c>
      <c r="B65" s="28">
        <v>58.22</v>
      </c>
      <c r="C65" s="29">
        <f t="shared" si="8"/>
        <v>94598.71659223632</v>
      </c>
      <c r="D65" s="159">
        <v>5507537.2799999984</v>
      </c>
      <c r="E65" s="29">
        <f t="shared" si="9"/>
        <v>95088.71659223632</v>
      </c>
      <c r="F65" s="159">
        <v>5536065.0799999982</v>
      </c>
      <c r="G65" s="29">
        <f t="shared" si="10"/>
        <v>95578.716592236306</v>
      </c>
      <c r="H65" s="159">
        <v>5564592.879999998</v>
      </c>
      <c r="I65" s="29">
        <f t="shared" si="11"/>
        <v>95088.71659223632</v>
      </c>
      <c r="J65" s="160">
        <v>5536065.0799999982</v>
      </c>
      <c r="K65" s="26" t="s">
        <v>24</v>
      </c>
      <c r="N65" s="119"/>
    </row>
  </sheetData>
  <pageMargins left="0.11811023622047245" right="0.11811023622047245" top="7.874015748031496E-2" bottom="0.15748031496062992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39"/>
  <sheetViews>
    <sheetView zoomScale="90" zoomScaleNormal="90" workbookViewId="0">
      <selection activeCell="A28" sqref="A28"/>
    </sheetView>
  </sheetViews>
  <sheetFormatPr defaultColWidth="8.85546875" defaultRowHeight="15" x14ac:dyDescent="0.25"/>
  <cols>
    <col min="1" max="1" width="36.140625" customWidth="1"/>
    <col min="2" max="3" width="9.85546875" style="1" customWidth="1"/>
    <col min="4" max="4" width="11.42578125" style="1" customWidth="1"/>
    <col min="5" max="5" width="10.85546875" style="1" customWidth="1"/>
    <col min="6" max="6" width="12" style="1" customWidth="1"/>
    <col min="7" max="7" width="12.85546875" style="1" customWidth="1"/>
    <col min="8" max="8" width="12.42578125" style="1" customWidth="1"/>
    <col min="9" max="9" width="13.140625" style="1" customWidth="1"/>
    <col min="10" max="10" width="12" style="1" customWidth="1"/>
    <col min="11" max="11" width="17.140625" style="1" customWidth="1"/>
    <col min="12" max="12" width="9.5703125" style="1" customWidth="1"/>
    <col min="13" max="13" width="12.5703125" customWidth="1"/>
    <col min="14" max="14" width="12.5703125" bestFit="1" customWidth="1"/>
    <col min="15" max="15" width="12.85546875" customWidth="1"/>
    <col min="16" max="16" width="14" customWidth="1"/>
  </cols>
  <sheetData>
    <row r="1" spans="1:15" s="2" customFormat="1" ht="19.5" thickBot="1" x14ac:dyDescent="0.35">
      <c r="A1" s="24" t="s">
        <v>93</v>
      </c>
      <c r="E1" s="3"/>
      <c r="F1" s="3"/>
      <c r="G1" s="3"/>
      <c r="H1" s="3"/>
      <c r="I1" s="3"/>
      <c r="J1" s="3"/>
      <c r="K1" s="3"/>
      <c r="L1" s="3"/>
    </row>
    <row r="2" spans="1:15" ht="46.5" customHeight="1" thickBot="1" x14ac:dyDescent="0.3">
      <c r="A2" s="4" t="s">
        <v>0</v>
      </c>
      <c r="B2" s="5" t="s">
        <v>1</v>
      </c>
      <c r="C2" s="5" t="s">
        <v>8</v>
      </c>
      <c r="D2" s="5" t="s">
        <v>3</v>
      </c>
      <c r="E2" s="5" t="s">
        <v>7</v>
      </c>
      <c r="F2" s="5" t="s">
        <v>3</v>
      </c>
      <c r="G2" s="5" t="s">
        <v>6</v>
      </c>
      <c r="H2" s="5" t="s">
        <v>3</v>
      </c>
      <c r="I2" s="5" t="s">
        <v>5</v>
      </c>
      <c r="J2" s="5" t="s">
        <v>3</v>
      </c>
      <c r="K2" s="6" t="s">
        <v>4</v>
      </c>
    </row>
    <row r="3" spans="1:15" ht="15.75" thickBot="1" x14ac:dyDescent="0.3">
      <c r="A3" s="30" t="s">
        <v>59</v>
      </c>
      <c r="B3" s="69">
        <v>21.7</v>
      </c>
      <c r="C3" s="70">
        <v>140300</v>
      </c>
      <c r="D3" s="70">
        <f>C3*B3</f>
        <v>3044510</v>
      </c>
      <c r="E3" s="70"/>
      <c r="F3" s="71"/>
      <c r="G3" s="70"/>
      <c r="H3" s="71"/>
      <c r="I3" s="70"/>
      <c r="J3" s="71"/>
      <c r="K3" s="72" t="s">
        <v>60</v>
      </c>
      <c r="O3" s="18"/>
    </row>
    <row r="4" spans="1:15" ht="15.75" thickBot="1" x14ac:dyDescent="0.3">
      <c r="A4" s="30" t="s">
        <v>22</v>
      </c>
      <c r="B4" s="69">
        <v>28.2</v>
      </c>
      <c r="C4" s="70">
        <v>123795</v>
      </c>
      <c r="D4" s="70">
        <f t="shared" ref="D4" si="0">C4*B4</f>
        <v>3491019</v>
      </c>
      <c r="E4" s="70">
        <v>124295</v>
      </c>
      <c r="F4" s="71">
        <f t="shared" ref="F4" si="1">E4*B4</f>
        <v>3505119</v>
      </c>
      <c r="G4" s="70">
        <v>124795</v>
      </c>
      <c r="H4" s="71">
        <f t="shared" ref="H4" si="2">G4*B4</f>
        <v>3519219</v>
      </c>
      <c r="I4" s="71">
        <v>125294.680851064</v>
      </c>
      <c r="J4" s="71">
        <f>I4*B4</f>
        <v>3533310.0000000047</v>
      </c>
      <c r="K4" s="72" t="s">
        <v>23</v>
      </c>
      <c r="O4" s="18"/>
    </row>
    <row r="5" spans="1:15" x14ac:dyDescent="0.25">
      <c r="A5" s="30" t="s">
        <v>29</v>
      </c>
      <c r="B5" s="69">
        <v>28.2</v>
      </c>
      <c r="C5" s="70">
        <v>123795</v>
      </c>
      <c r="D5" s="70">
        <f t="shared" ref="D5" si="3">C5*B5</f>
        <v>3491019</v>
      </c>
      <c r="E5" s="70">
        <v>124295</v>
      </c>
      <c r="F5" s="71">
        <f t="shared" ref="F5" si="4">E5*B5</f>
        <v>3505119</v>
      </c>
      <c r="G5" s="70">
        <v>124795</v>
      </c>
      <c r="H5" s="71">
        <f t="shared" ref="H5" si="5">G5*B5</f>
        <v>3519219</v>
      </c>
      <c r="I5" s="71">
        <v>125294.680851064</v>
      </c>
      <c r="J5" s="71">
        <f>I5*B5</f>
        <v>3533310.0000000047</v>
      </c>
      <c r="K5" s="72" t="s">
        <v>23</v>
      </c>
      <c r="O5" s="18"/>
    </row>
    <row r="6" spans="1:15" x14ac:dyDescent="0.25">
      <c r="A6" s="31" t="s">
        <v>31</v>
      </c>
      <c r="B6" s="73">
        <v>29.7</v>
      </c>
      <c r="C6" s="74">
        <v>121095</v>
      </c>
      <c r="D6" s="75">
        <f t="shared" ref="D6" si="6">C6*B6</f>
        <v>3596521.5</v>
      </c>
      <c r="E6" s="74">
        <v>121595</v>
      </c>
      <c r="F6" s="76">
        <f t="shared" ref="F6" si="7">E6*B6</f>
        <v>3611371.5</v>
      </c>
      <c r="G6" s="74">
        <v>122095</v>
      </c>
      <c r="H6" s="76">
        <f t="shared" ref="H6" si="8">G6*B6</f>
        <v>3626221.5</v>
      </c>
      <c r="I6" s="77">
        <v>122594.680851064</v>
      </c>
      <c r="J6" s="78">
        <f>I6*B6</f>
        <v>3641062.0212766007</v>
      </c>
      <c r="K6" s="79" t="s">
        <v>23</v>
      </c>
      <c r="O6" s="18"/>
    </row>
    <row r="7" spans="1:15" x14ac:dyDescent="0.25">
      <c r="A7" s="14" t="s">
        <v>31</v>
      </c>
      <c r="B7" s="80">
        <v>37</v>
      </c>
      <c r="C7" s="81">
        <v>114250</v>
      </c>
      <c r="D7" s="78">
        <f>C7*B7</f>
        <v>4227250</v>
      </c>
      <c r="E7" s="81">
        <v>114750</v>
      </c>
      <c r="F7" s="78">
        <f>E7*B7</f>
        <v>4245750</v>
      </c>
      <c r="G7" s="81">
        <v>115250</v>
      </c>
      <c r="H7" s="78">
        <f>G7*B7</f>
        <v>4264250</v>
      </c>
      <c r="I7" s="81">
        <v>115750</v>
      </c>
      <c r="J7" s="78">
        <f>I7*B7</f>
        <v>4282750</v>
      </c>
      <c r="K7" s="82" t="s">
        <v>23</v>
      </c>
      <c r="O7" s="18"/>
    </row>
    <row r="8" spans="1:15" x14ac:dyDescent="0.25">
      <c r="A8" s="14" t="s">
        <v>31</v>
      </c>
      <c r="B8" s="83">
        <v>55</v>
      </c>
      <c r="C8" s="74">
        <v>100750</v>
      </c>
      <c r="D8" s="75">
        <f t="shared" ref="D8:D10" si="9">C8*B8</f>
        <v>5541250</v>
      </c>
      <c r="E8" s="74">
        <v>101250</v>
      </c>
      <c r="F8" s="76">
        <f t="shared" ref="F8:F10" si="10">E8*B8</f>
        <v>5568750</v>
      </c>
      <c r="G8" s="74">
        <v>101750</v>
      </c>
      <c r="H8" s="76">
        <f t="shared" ref="H8:H10" si="11">G8*B8</f>
        <v>5596250</v>
      </c>
      <c r="I8" s="77">
        <v>102250</v>
      </c>
      <c r="J8" s="76">
        <f t="shared" ref="J8:J10" si="12">I8*B8</f>
        <v>5623750</v>
      </c>
      <c r="K8" s="82" t="s">
        <v>23</v>
      </c>
      <c r="O8" s="18"/>
    </row>
    <row r="9" spans="1:15" x14ac:dyDescent="0.25">
      <c r="A9" s="14" t="s">
        <v>31</v>
      </c>
      <c r="B9" s="83">
        <v>55.5</v>
      </c>
      <c r="C9" s="74">
        <v>98250</v>
      </c>
      <c r="D9" s="75">
        <f t="shared" ref="D9" si="13">C9*B9</f>
        <v>5452875</v>
      </c>
      <c r="E9" s="74">
        <v>98750</v>
      </c>
      <c r="F9" s="76">
        <f t="shared" ref="F9" si="14">E9*B9</f>
        <v>5480625</v>
      </c>
      <c r="G9" s="74">
        <v>99250</v>
      </c>
      <c r="H9" s="76">
        <f t="shared" ref="H9" si="15">G9*B9</f>
        <v>5508375</v>
      </c>
      <c r="I9" s="77">
        <v>99750</v>
      </c>
      <c r="J9" s="76">
        <f t="shared" ref="J9" si="16">I9*B9</f>
        <v>5536125</v>
      </c>
      <c r="K9" s="82" t="s">
        <v>23</v>
      </c>
      <c r="O9" s="18"/>
    </row>
    <row r="10" spans="1:15" ht="15.75" thickBot="1" x14ac:dyDescent="0.3">
      <c r="A10" s="17" t="s">
        <v>30</v>
      </c>
      <c r="B10" s="84">
        <v>68</v>
      </c>
      <c r="C10" s="86">
        <v>90650</v>
      </c>
      <c r="D10" s="85">
        <f t="shared" si="9"/>
        <v>6164200</v>
      </c>
      <c r="E10" s="86">
        <v>91150</v>
      </c>
      <c r="F10" s="85">
        <f t="shared" si="10"/>
        <v>6198200</v>
      </c>
      <c r="G10" s="86">
        <v>91650</v>
      </c>
      <c r="H10" s="85">
        <f t="shared" si="11"/>
        <v>6232200</v>
      </c>
      <c r="I10" s="86">
        <v>92150</v>
      </c>
      <c r="J10" s="85">
        <f t="shared" si="12"/>
        <v>6266200</v>
      </c>
      <c r="K10" s="87" t="s">
        <v>23</v>
      </c>
      <c r="O10" s="18"/>
    </row>
    <row r="11" spans="1:15" x14ac:dyDescent="0.25">
      <c r="A11" s="14" t="s">
        <v>53</v>
      </c>
      <c r="B11" s="83">
        <v>55</v>
      </c>
      <c r="C11" s="74">
        <v>100750</v>
      </c>
      <c r="D11" s="75">
        <f t="shared" ref="D11" si="17">C11*B11</f>
        <v>5541250</v>
      </c>
      <c r="E11" s="74">
        <v>101250</v>
      </c>
      <c r="F11" s="76">
        <f t="shared" ref="F11" si="18">E11*B11</f>
        <v>5568750</v>
      </c>
      <c r="G11" s="74">
        <v>101750</v>
      </c>
      <c r="H11" s="76">
        <f t="shared" ref="H11" si="19">G11*B11</f>
        <v>5596250</v>
      </c>
      <c r="I11" s="78"/>
      <c r="J11" s="78"/>
      <c r="K11" s="82" t="s">
        <v>23</v>
      </c>
      <c r="O11" s="18"/>
    </row>
    <row r="12" spans="1:15" ht="15.75" thickBot="1" x14ac:dyDescent="0.3">
      <c r="A12" s="17" t="s">
        <v>54</v>
      </c>
      <c r="B12" s="89">
        <v>64.8</v>
      </c>
      <c r="C12" s="86">
        <v>90650</v>
      </c>
      <c r="D12" s="85">
        <f t="shared" ref="D12" si="20">C12*B12</f>
        <v>5874120</v>
      </c>
      <c r="E12" s="86">
        <v>91150</v>
      </c>
      <c r="F12" s="85">
        <f t="shared" ref="F12" si="21">E12*B12</f>
        <v>5906520</v>
      </c>
      <c r="G12" s="86">
        <v>91650</v>
      </c>
      <c r="H12" s="85">
        <f t="shared" ref="H12" si="22">G12*B12</f>
        <v>5938920</v>
      </c>
      <c r="I12" s="90"/>
      <c r="J12" s="91"/>
      <c r="K12" s="87" t="s">
        <v>23</v>
      </c>
      <c r="O12" s="18"/>
    </row>
    <row r="13" spans="1:15" x14ac:dyDescent="0.25">
      <c r="C13" s="88"/>
      <c r="D13" s="88"/>
    </row>
    <row r="14" spans="1:15" s="2" customFormat="1" ht="27.75" customHeight="1" thickBot="1" x14ac:dyDescent="0.35">
      <c r="A14" s="24" t="s">
        <v>94</v>
      </c>
      <c r="E14" s="3"/>
      <c r="G14" s="3"/>
      <c r="H14" s="3"/>
      <c r="I14" s="3"/>
      <c r="J14" s="3"/>
      <c r="K14" s="3"/>
      <c r="L14" s="3"/>
    </row>
    <row r="15" spans="1:15" ht="52.5" customHeight="1" thickBot="1" x14ac:dyDescent="0.3">
      <c r="A15" s="4" t="s">
        <v>0</v>
      </c>
      <c r="B15" s="5" t="s">
        <v>1</v>
      </c>
      <c r="C15" s="5" t="s">
        <v>8</v>
      </c>
      <c r="D15" s="5" t="s">
        <v>3</v>
      </c>
      <c r="E15" s="5" t="s">
        <v>7</v>
      </c>
      <c r="F15" s="5" t="s">
        <v>3</v>
      </c>
      <c r="G15" s="5" t="s">
        <v>6</v>
      </c>
      <c r="H15" s="5" t="s">
        <v>3</v>
      </c>
      <c r="I15" s="5" t="s">
        <v>5</v>
      </c>
      <c r="J15" s="5" t="s">
        <v>3</v>
      </c>
      <c r="K15" s="6" t="s">
        <v>4</v>
      </c>
    </row>
    <row r="16" spans="1:15" ht="15.75" thickBot="1" x14ac:dyDescent="0.3">
      <c r="A16" s="30" t="s">
        <v>59</v>
      </c>
      <c r="B16" s="69">
        <v>21.7</v>
      </c>
      <c r="C16" s="70">
        <f>D16/B16</f>
        <v>148718</v>
      </c>
      <c r="D16" s="163">
        <v>3227180.6</v>
      </c>
      <c r="E16" s="70"/>
      <c r="F16" s="71"/>
      <c r="G16" s="70"/>
      <c r="H16" s="71"/>
      <c r="I16" s="70"/>
      <c r="J16" s="71"/>
      <c r="K16" s="72" t="s">
        <v>60</v>
      </c>
      <c r="N16" s="119"/>
    </row>
    <row r="17" spans="1:14" ht="15.75" thickBot="1" x14ac:dyDescent="0.3">
      <c r="A17" s="30" t="s">
        <v>22</v>
      </c>
      <c r="B17" s="69">
        <v>28.2</v>
      </c>
      <c r="C17" s="70">
        <f t="shared" ref="C17:C25" si="23">D17/B17</f>
        <v>131222.70000000001</v>
      </c>
      <c r="D17" s="163">
        <v>3700480.14</v>
      </c>
      <c r="E17" s="70">
        <f>F17/B17</f>
        <v>131752.70000000001</v>
      </c>
      <c r="F17" s="168">
        <v>3715426.14</v>
      </c>
      <c r="G17" s="70">
        <f>H17/B17</f>
        <v>132282.70000000001</v>
      </c>
      <c r="H17" s="168">
        <v>3730372.14</v>
      </c>
      <c r="I17" s="71">
        <f>J17/B17</f>
        <v>132812.36170212785</v>
      </c>
      <c r="J17" s="168">
        <v>3745308.6000000052</v>
      </c>
      <c r="K17" s="72" t="s">
        <v>23</v>
      </c>
      <c r="N17" s="119"/>
    </row>
    <row r="18" spans="1:14" x14ac:dyDescent="0.25">
      <c r="A18" s="30" t="s">
        <v>29</v>
      </c>
      <c r="B18" s="69">
        <v>28.2</v>
      </c>
      <c r="C18" s="70">
        <f t="shared" si="23"/>
        <v>131222.70000000001</v>
      </c>
      <c r="D18" s="163">
        <v>3700480.14</v>
      </c>
      <c r="E18" s="70">
        <f t="shared" ref="E18:E25" si="24">F18/B18</f>
        <v>131752.70000000001</v>
      </c>
      <c r="F18" s="168">
        <v>3715426.14</v>
      </c>
      <c r="G18" s="70">
        <f t="shared" ref="G18:G25" si="25">H18/B18</f>
        <v>132282.70000000001</v>
      </c>
      <c r="H18" s="168">
        <v>3730372.14</v>
      </c>
      <c r="I18" s="71">
        <f t="shared" ref="I18:I23" si="26">J18/B18</f>
        <v>132812.36170212785</v>
      </c>
      <c r="J18" s="168">
        <v>3745308.6000000052</v>
      </c>
      <c r="K18" s="72" t="s">
        <v>23</v>
      </c>
      <c r="N18" s="119"/>
    </row>
    <row r="19" spans="1:14" x14ac:dyDescent="0.25">
      <c r="A19" s="31" t="s">
        <v>31</v>
      </c>
      <c r="B19" s="73">
        <v>29.7</v>
      </c>
      <c r="C19" s="74">
        <f>D19/B19</f>
        <v>128360.7</v>
      </c>
      <c r="D19" s="164">
        <v>3812312.79</v>
      </c>
      <c r="E19" s="74">
        <f t="shared" si="24"/>
        <v>128890.7</v>
      </c>
      <c r="F19" s="169">
        <v>3828053.79</v>
      </c>
      <c r="G19" s="74">
        <f t="shared" si="25"/>
        <v>129420.7</v>
      </c>
      <c r="H19" s="169">
        <v>3843794.79</v>
      </c>
      <c r="I19" s="77">
        <f t="shared" si="26"/>
        <v>129950.36170212785</v>
      </c>
      <c r="J19" s="169">
        <v>3859525.7425531968</v>
      </c>
      <c r="K19" s="79" t="s">
        <v>23</v>
      </c>
      <c r="N19" s="119"/>
    </row>
    <row r="20" spans="1:14" x14ac:dyDescent="0.25">
      <c r="A20" s="14" t="s">
        <v>31</v>
      </c>
      <c r="B20" s="80">
        <v>37</v>
      </c>
      <c r="C20" s="81">
        <f t="shared" si="23"/>
        <v>121105</v>
      </c>
      <c r="D20" s="164">
        <v>4480885</v>
      </c>
      <c r="E20" s="81">
        <f t="shared" si="24"/>
        <v>121635</v>
      </c>
      <c r="F20" s="169">
        <v>4500495</v>
      </c>
      <c r="G20" s="81">
        <f t="shared" si="25"/>
        <v>122165</v>
      </c>
      <c r="H20" s="169">
        <v>4520105</v>
      </c>
      <c r="I20" s="81">
        <f>J20/B20</f>
        <v>122695</v>
      </c>
      <c r="J20" s="169">
        <v>4539715</v>
      </c>
      <c r="K20" s="82" t="s">
        <v>23</v>
      </c>
      <c r="N20" s="119"/>
    </row>
    <row r="21" spans="1:14" x14ac:dyDescent="0.25">
      <c r="A21" s="14" t="s">
        <v>31</v>
      </c>
      <c r="B21" s="83">
        <v>55</v>
      </c>
      <c r="C21" s="74">
        <f t="shared" si="23"/>
        <v>106795</v>
      </c>
      <c r="D21" s="164">
        <v>5873725</v>
      </c>
      <c r="E21" s="74">
        <f t="shared" si="24"/>
        <v>107325</v>
      </c>
      <c r="F21" s="169">
        <v>5902875</v>
      </c>
      <c r="G21" s="74">
        <f t="shared" si="25"/>
        <v>107855</v>
      </c>
      <c r="H21" s="169">
        <v>5932025</v>
      </c>
      <c r="I21" s="77">
        <f t="shared" si="26"/>
        <v>108385</v>
      </c>
      <c r="J21" s="169">
        <v>5961175</v>
      </c>
      <c r="K21" s="82" t="s">
        <v>23</v>
      </c>
      <c r="N21" s="119"/>
    </row>
    <row r="22" spans="1:14" x14ac:dyDescent="0.25">
      <c r="A22" s="14" t="s">
        <v>31</v>
      </c>
      <c r="B22" s="83">
        <v>55.5</v>
      </c>
      <c r="C22" s="74">
        <f t="shared" si="23"/>
        <v>104145</v>
      </c>
      <c r="D22" s="164">
        <v>5780047.5</v>
      </c>
      <c r="E22" s="74">
        <f t="shared" si="24"/>
        <v>104675</v>
      </c>
      <c r="F22" s="169">
        <v>5809462.5</v>
      </c>
      <c r="G22" s="74">
        <f t="shared" si="25"/>
        <v>105205</v>
      </c>
      <c r="H22" s="169">
        <v>5838877.5</v>
      </c>
      <c r="I22" s="77">
        <f t="shared" si="26"/>
        <v>105735</v>
      </c>
      <c r="J22" s="169">
        <v>5868292.5</v>
      </c>
      <c r="K22" s="82" t="s">
        <v>23</v>
      </c>
      <c r="N22" s="119"/>
    </row>
    <row r="23" spans="1:14" ht="15.75" thickBot="1" x14ac:dyDescent="0.3">
      <c r="A23" s="17" t="s">
        <v>30</v>
      </c>
      <c r="B23" s="84">
        <v>68</v>
      </c>
      <c r="C23" s="86">
        <f t="shared" si="23"/>
        <v>96089</v>
      </c>
      <c r="D23" s="167">
        <v>6534052</v>
      </c>
      <c r="E23" s="86">
        <f t="shared" si="24"/>
        <v>96619</v>
      </c>
      <c r="F23" s="167">
        <v>6570092</v>
      </c>
      <c r="G23" s="86">
        <f t="shared" si="25"/>
        <v>97149</v>
      </c>
      <c r="H23" s="167">
        <v>6606132</v>
      </c>
      <c r="I23" s="86">
        <f t="shared" si="26"/>
        <v>97679</v>
      </c>
      <c r="J23" s="171">
        <v>6642172</v>
      </c>
      <c r="K23" s="87" t="s">
        <v>23</v>
      </c>
      <c r="N23" s="119"/>
    </row>
    <row r="24" spans="1:14" x14ac:dyDescent="0.25">
      <c r="A24" s="14" t="s">
        <v>53</v>
      </c>
      <c r="B24" s="83">
        <v>55</v>
      </c>
      <c r="C24" s="74">
        <f t="shared" si="23"/>
        <v>106795</v>
      </c>
      <c r="D24" s="165">
        <v>5873725</v>
      </c>
      <c r="E24" s="74">
        <f t="shared" si="24"/>
        <v>107325</v>
      </c>
      <c r="F24" s="170">
        <v>5902875</v>
      </c>
      <c r="G24" s="74">
        <f t="shared" si="25"/>
        <v>107855</v>
      </c>
      <c r="H24" s="170">
        <v>5932025</v>
      </c>
      <c r="I24" s="76"/>
      <c r="J24" s="78"/>
      <c r="K24" s="82" t="s">
        <v>23</v>
      </c>
      <c r="N24" s="119"/>
    </row>
    <row r="25" spans="1:14" ht="15.75" thickBot="1" x14ac:dyDescent="0.3">
      <c r="A25" s="17" t="s">
        <v>54</v>
      </c>
      <c r="B25" s="89">
        <v>64.8</v>
      </c>
      <c r="C25" s="86">
        <f t="shared" si="23"/>
        <v>96089</v>
      </c>
      <c r="D25" s="166">
        <v>6226567.2000000002</v>
      </c>
      <c r="E25" s="86">
        <f t="shared" si="24"/>
        <v>96619</v>
      </c>
      <c r="F25" s="171">
        <v>6260911.2000000002</v>
      </c>
      <c r="G25" s="86">
        <f t="shared" si="25"/>
        <v>97149</v>
      </c>
      <c r="H25" s="171">
        <v>6295255.2000000002</v>
      </c>
      <c r="I25" s="90"/>
      <c r="J25" s="91"/>
      <c r="K25" s="87" t="s">
        <v>23</v>
      </c>
      <c r="N25" s="119"/>
    </row>
    <row r="27" spans="1:14" ht="19.5" thickBot="1" x14ac:dyDescent="0.35">
      <c r="A27" s="24" t="s">
        <v>95</v>
      </c>
      <c r="B27" s="2"/>
      <c r="C27" s="2"/>
      <c r="D27" s="2"/>
      <c r="E27" s="3"/>
      <c r="F27" s="2"/>
      <c r="G27" s="3"/>
      <c r="H27" s="3"/>
      <c r="I27" s="3"/>
      <c r="J27" s="3"/>
      <c r="K27" s="3"/>
    </row>
    <row r="28" spans="1:14" ht="45.75" thickBot="1" x14ac:dyDescent="0.3">
      <c r="A28" s="4" t="s">
        <v>0</v>
      </c>
      <c r="B28" s="5" t="s">
        <v>1</v>
      </c>
      <c r="C28" s="5" t="s">
        <v>8</v>
      </c>
      <c r="D28" s="5" t="s">
        <v>3</v>
      </c>
      <c r="E28" s="5" t="s">
        <v>7</v>
      </c>
      <c r="F28" s="5" t="s">
        <v>3</v>
      </c>
      <c r="G28" s="5" t="s">
        <v>6</v>
      </c>
      <c r="H28" s="5" t="s">
        <v>3</v>
      </c>
      <c r="I28" s="5" t="s">
        <v>5</v>
      </c>
      <c r="J28" s="5" t="s">
        <v>3</v>
      </c>
      <c r="K28" s="6" t="s">
        <v>4</v>
      </c>
    </row>
    <row r="29" spans="1:14" ht="15.75" thickBot="1" x14ac:dyDescent="0.3">
      <c r="A29" s="30" t="s">
        <v>59</v>
      </c>
      <c r="B29" s="69">
        <v>21.7</v>
      </c>
      <c r="C29" s="70">
        <f>D29/B29</f>
        <v>137494</v>
      </c>
      <c r="D29" s="163">
        <v>2983619.8</v>
      </c>
      <c r="E29" s="70"/>
      <c r="F29" s="71"/>
      <c r="G29" s="70"/>
      <c r="H29" s="71"/>
      <c r="I29" s="70"/>
      <c r="J29" s="71"/>
      <c r="K29" s="72" t="s">
        <v>60</v>
      </c>
      <c r="N29" s="18"/>
    </row>
    <row r="30" spans="1:14" ht="15.75" thickBot="1" x14ac:dyDescent="0.3">
      <c r="A30" s="30" t="s">
        <v>22</v>
      </c>
      <c r="B30" s="69">
        <v>28.2</v>
      </c>
      <c r="C30" s="70">
        <f t="shared" ref="C30:C38" si="27">D30/B30</f>
        <v>121319.1</v>
      </c>
      <c r="D30" s="163">
        <v>3421198.62</v>
      </c>
      <c r="E30" s="70">
        <f>F30/B30</f>
        <v>121809.1</v>
      </c>
      <c r="F30" s="168">
        <v>3435016.62</v>
      </c>
      <c r="G30" s="70">
        <f>H30/B30</f>
        <v>122299.1</v>
      </c>
      <c r="H30" s="168">
        <v>3448834.62</v>
      </c>
      <c r="I30" s="71">
        <f>J30/B30</f>
        <v>122788.78723404271</v>
      </c>
      <c r="J30" s="168">
        <v>3462643.8000000045</v>
      </c>
      <c r="K30" s="72" t="s">
        <v>23</v>
      </c>
      <c r="N30" s="18"/>
    </row>
    <row r="31" spans="1:14" x14ac:dyDescent="0.25">
      <c r="A31" s="30" t="s">
        <v>29</v>
      </c>
      <c r="B31" s="69">
        <v>28.2</v>
      </c>
      <c r="C31" s="70">
        <f t="shared" si="27"/>
        <v>121319.1</v>
      </c>
      <c r="D31" s="163">
        <v>3421198.62</v>
      </c>
      <c r="E31" s="70">
        <f t="shared" ref="E31:E38" si="28">F31/B31</f>
        <v>121809.1</v>
      </c>
      <c r="F31" s="168">
        <v>3435016.62</v>
      </c>
      <c r="G31" s="70">
        <f t="shared" ref="G31:G38" si="29">H31/B31</f>
        <v>122299.1</v>
      </c>
      <c r="H31" s="168">
        <v>3448834.62</v>
      </c>
      <c r="I31" s="71">
        <f t="shared" ref="I31:I36" si="30">J31/B31</f>
        <v>122788.78723404271</v>
      </c>
      <c r="J31" s="168">
        <v>3462643.8000000045</v>
      </c>
      <c r="K31" s="72" t="s">
        <v>23</v>
      </c>
      <c r="N31" s="18"/>
    </row>
    <row r="32" spans="1:14" x14ac:dyDescent="0.25">
      <c r="A32" s="31" t="s">
        <v>31</v>
      </c>
      <c r="B32" s="73">
        <v>29.7</v>
      </c>
      <c r="C32" s="74">
        <f t="shared" si="27"/>
        <v>118673.09999999999</v>
      </c>
      <c r="D32" s="164">
        <v>3524591.07</v>
      </c>
      <c r="E32" s="74">
        <f t="shared" si="28"/>
        <v>119163.09999999999</v>
      </c>
      <c r="F32" s="169">
        <v>3539144.07</v>
      </c>
      <c r="G32" s="74">
        <f t="shared" si="29"/>
        <v>119653.09999999999</v>
      </c>
      <c r="H32" s="169">
        <v>3553697.07</v>
      </c>
      <c r="I32" s="77">
        <f t="shared" si="30"/>
        <v>120142.78723404271</v>
      </c>
      <c r="J32" s="169">
        <v>3568240.7808510684</v>
      </c>
      <c r="K32" s="79" t="s">
        <v>23</v>
      </c>
      <c r="N32" s="18"/>
    </row>
    <row r="33" spans="1:14" x14ac:dyDescent="0.25">
      <c r="A33" s="14" t="s">
        <v>31</v>
      </c>
      <c r="B33" s="80">
        <v>37</v>
      </c>
      <c r="C33" s="81">
        <f t="shared" si="27"/>
        <v>111965</v>
      </c>
      <c r="D33" s="164">
        <v>4142705</v>
      </c>
      <c r="E33" s="81">
        <f t="shared" si="28"/>
        <v>112455</v>
      </c>
      <c r="F33" s="169">
        <v>4160835</v>
      </c>
      <c r="G33" s="81">
        <f t="shared" si="29"/>
        <v>112945</v>
      </c>
      <c r="H33" s="169">
        <v>4178965</v>
      </c>
      <c r="I33" s="81">
        <f t="shared" si="30"/>
        <v>113435</v>
      </c>
      <c r="J33" s="169">
        <v>4197095</v>
      </c>
      <c r="K33" s="82" t="s">
        <v>23</v>
      </c>
      <c r="N33" s="18"/>
    </row>
    <row r="34" spans="1:14" x14ac:dyDescent="0.25">
      <c r="A34" s="14" t="s">
        <v>31</v>
      </c>
      <c r="B34" s="83">
        <v>55</v>
      </c>
      <c r="C34" s="74">
        <f t="shared" si="27"/>
        <v>98735</v>
      </c>
      <c r="D34" s="164">
        <v>5430425</v>
      </c>
      <c r="E34" s="74">
        <f t="shared" si="28"/>
        <v>99225</v>
      </c>
      <c r="F34" s="169">
        <v>5457375</v>
      </c>
      <c r="G34" s="74">
        <f t="shared" si="29"/>
        <v>99715</v>
      </c>
      <c r="H34" s="169">
        <v>5484325</v>
      </c>
      <c r="I34" s="77">
        <f t="shared" si="30"/>
        <v>100205</v>
      </c>
      <c r="J34" s="169">
        <v>5511275</v>
      </c>
      <c r="K34" s="82" t="s">
        <v>23</v>
      </c>
      <c r="N34" s="18"/>
    </row>
    <row r="35" spans="1:14" x14ac:dyDescent="0.25">
      <c r="A35" s="14" t="s">
        <v>31</v>
      </c>
      <c r="B35" s="83">
        <v>55.5</v>
      </c>
      <c r="C35" s="74">
        <f t="shared" si="27"/>
        <v>96285</v>
      </c>
      <c r="D35" s="164">
        <v>5343817.5</v>
      </c>
      <c r="E35" s="74">
        <f t="shared" si="28"/>
        <v>96775</v>
      </c>
      <c r="F35" s="169">
        <v>5371012.5</v>
      </c>
      <c r="G35" s="74">
        <f t="shared" si="29"/>
        <v>97265</v>
      </c>
      <c r="H35" s="169">
        <v>5398207.5</v>
      </c>
      <c r="I35" s="77">
        <f t="shared" si="30"/>
        <v>97755</v>
      </c>
      <c r="J35" s="169">
        <v>5425402.5</v>
      </c>
      <c r="K35" s="82" t="s">
        <v>23</v>
      </c>
      <c r="N35" s="18"/>
    </row>
    <row r="36" spans="1:14" ht="15.75" thickBot="1" x14ac:dyDescent="0.3">
      <c r="A36" s="17" t="s">
        <v>30</v>
      </c>
      <c r="B36" s="84">
        <v>68</v>
      </c>
      <c r="C36" s="86">
        <f t="shared" si="27"/>
        <v>88837</v>
      </c>
      <c r="D36" s="172">
        <v>6040916</v>
      </c>
      <c r="E36" s="86">
        <f t="shared" si="28"/>
        <v>89327</v>
      </c>
      <c r="F36" s="167">
        <v>6074236</v>
      </c>
      <c r="G36" s="86">
        <f t="shared" si="29"/>
        <v>89817</v>
      </c>
      <c r="H36" s="167">
        <v>6107556</v>
      </c>
      <c r="I36" s="86">
        <f t="shared" si="30"/>
        <v>90307</v>
      </c>
      <c r="J36" s="167">
        <v>6140876</v>
      </c>
      <c r="K36" s="87" t="s">
        <v>23</v>
      </c>
      <c r="N36" s="18"/>
    </row>
    <row r="37" spans="1:14" x14ac:dyDescent="0.25">
      <c r="A37" s="14" t="s">
        <v>53</v>
      </c>
      <c r="B37" s="83">
        <v>55</v>
      </c>
      <c r="C37" s="74">
        <f t="shared" si="27"/>
        <v>98735</v>
      </c>
      <c r="D37" s="165">
        <v>5430425</v>
      </c>
      <c r="E37" s="74">
        <f t="shared" si="28"/>
        <v>99225</v>
      </c>
      <c r="F37" s="170">
        <v>5457375</v>
      </c>
      <c r="G37" s="74">
        <f t="shared" si="29"/>
        <v>99715</v>
      </c>
      <c r="H37" s="170">
        <v>5484325</v>
      </c>
      <c r="I37" s="76"/>
      <c r="J37" s="76"/>
      <c r="K37" s="82" t="s">
        <v>23</v>
      </c>
      <c r="M37" s="119"/>
      <c r="N37" s="18"/>
    </row>
    <row r="38" spans="1:14" ht="15.75" thickBot="1" x14ac:dyDescent="0.3">
      <c r="A38" s="17" t="s">
        <v>54</v>
      </c>
      <c r="B38" s="89">
        <v>64.8</v>
      </c>
      <c r="C38" s="86">
        <f t="shared" si="27"/>
        <v>88837</v>
      </c>
      <c r="D38" s="166">
        <v>5756637.5999999996</v>
      </c>
      <c r="E38" s="86">
        <f t="shared" si="28"/>
        <v>89327</v>
      </c>
      <c r="F38" s="171">
        <v>5788389.5999999996</v>
      </c>
      <c r="G38" s="86">
        <f t="shared" si="29"/>
        <v>89817</v>
      </c>
      <c r="H38" s="171">
        <v>5820141.5999999996</v>
      </c>
      <c r="I38" s="90"/>
      <c r="J38" s="91"/>
      <c r="K38" s="87" t="s">
        <v>23</v>
      </c>
      <c r="N38" s="18"/>
    </row>
    <row r="39" spans="1:14" x14ac:dyDescent="0.25">
      <c r="C39" s="88"/>
      <c r="D39" s="88"/>
    </row>
  </sheetData>
  <pageMargins left="0.31496062992125984" right="0.31496062992125984" top="0.74803149606299213" bottom="0.74803149606299213" header="0.31496062992125984" footer="0.31496062992125984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98"/>
  <sheetViews>
    <sheetView topLeftCell="A61" zoomScale="90" zoomScaleNormal="90" workbookViewId="0">
      <selection activeCell="A68" sqref="A68"/>
    </sheetView>
  </sheetViews>
  <sheetFormatPr defaultColWidth="8.85546875" defaultRowHeight="15" x14ac:dyDescent="0.25"/>
  <cols>
    <col min="1" max="1" width="14.42578125" style="1" customWidth="1"/>
    <col min="2" max="2" width="10" customWidth="1"/>
    <col min="3" max="3" width="12.7109375" customWidth="1"/>
    <col min="4" max="4" width="12.42578125" customWidth="1"/>
    <col min="5" max="5" width="14.28515625" customWidth="1"/>
    <col min="6" max="6" width="14.7109375" customWidth="1"/>
    <col min="7" max="7" width="20" customWidth="1"/>
    <col min="8" max="8" width="12.7109375" customWidth="1"/>
    <col min="9" max="9" width="11.140625" customWidth="1"/>
    <col min="10" max="10" width="12.28515625" customWidth="1"/>
    <col min="11" max="11" width="11.85546875" customWidth="1"/>
    <col min="12" max="12" width="18.42578125" customWidth="1"/>
    <col min="13" max="13" width="12.28515625" customWidth="1"/>
  </cols>
  <sheetData>
    <row r="1" spans="1:12" s="2" customFormat="1" ht="19.5" thickBot="1" x14ac:dyDescent="0.35">
      <c r="A1" s="24" t="s">
        <v>89</v>
      </c>
      <c r="E1" s="3"/>
      <c r="F1" s="3"/>
      <c r="G1" s="3"/>
      <c r="H1" s="3"/>
      <c r="I1" s="3"/>
      <c r="J1" s="3"/>
      <c r="K1" s="3"/>
      <c r="L1" s="3"/>
    </row>
    <row r="2" spans="1:12" s="38" customFormat="1" ht="45" x14ac:dyDescent="0.25">
      <c r="A2" s="32" t="s">
        <v>0</v>
      </c>
      <c r="B2" s="33" t="s">
        <v>35</v>
      </c>
      <c r="C2" s="34" t="s">
        <v>36</v>
      </c>
      <c r="D2" s="35" t="s">
        <v>37</v>
      </c>
      <c r="E2" s="34" t="s">
        <v>38</v>
      </c>
      <c r="F2" s="34" t="s">
        <v>37</v>
      </c>
      <c r="G2" s="102" t="s">
        <v>39</v>
      </c>
    </row>
    <row r="3" spans="1:12" s="38" customFormat="1" ht="15.75" thickBot="1" x14ac:dyDescent="0.3">
      <c r="A3" s="100" t="s">
        <v>62</v>
      </c>
      <c r="B3" s="101">
        <v>48.45</v>
      </c>
      <c r="C3" s="98"/>
      <c r="D3" s="99"/>
      <c r="E3" s="53">
        <v>90651.9834881321</v>
      </c>
      <c r="F3" s="25">
        <f>E3*B3</f>
        <v>4392088.6000000006</v>
      </c>
      <c r="G3" s="103" t="s">
        <v>61</v>
      </c>
      <c r="I3" s="104"/>
      <c r="J3" s="104"/>
      <c r="K3" s="104"/>
    </row>
    <row r="4" spans="1:12" s="38" customFormat="1" x14ac:dyDescent="0.25">
      <c r="A4" s="43" t="s">
        <v>40</v>
      </c>
      <c r="B4" s="44">
        <v>28.07</v>
      </c>
      <c r="C4" s="45">
        <v>108582</v>
      </c>
      <c r="D4" s="46">
        <f>C4*B4</f>
        <v>3047896.74</v>
      </c>
      <c r="E4" s="55">
        <v>109582</v>
      </c>
      <c r="F4" s="46">
        <f>E4*B4</f>
        <v>3075966.74</v>
      </c>
      <c r="G4" s="10" t="s">
        <v>11</v>
      </c>
      <c r="J4" s="104"/>
      <c r="K4" s="104"/>
    </row>
    <row r="5" spans="1:12" s="38" customFormat="1" ht="15.75" thickBot="1" x14ac:dyDescent="0.3">
      <c r="A5" s="51" t="s">
        <v>41</v>
      </c>
      <c r="B5" s="67">
        <v>55.6</v>
      </c>
      <c r="C5" s="53">
        <v>81953</v>
      </c>
      <c r="D5" s="25">
        <f t="shared" ref="D5" si="0">C5*B5</f>
        <v>4556586.8</v>
      </c>
      <c r="E5" s="53">
        <v>82953</v>
      </c>
      <c r="F5" s="25">
        <f t="shared" ref="F5" si="1">E5*B5</f>
        <v>4612186.8</v>
      </c>
      <c r="G5" s="26" t="s">
        <v>11</v>
      </c>
      <c r="J5" s="104"/>
      <c r="K5" s="104"/>
    </row>
    <row r="6" spans="1:12" s="38" customFormat="1" x14ac:dyDescent="0.25">
      <c r="A6" s="43" t="s">
        <v>42</v>
      </c>
      <c r="B6" s="40">
        <v>55.6</v>
      </c>
      <c r="C6" s="8">
        <v>81953</v>
      </c>
      <c r="D6" s="12">
        <f t="shared" ref="D6:D7" si="2">C6*B6</f>
        <v>4556586.8</v>
      </c>
      <c r="E6" s="8">
        <v>82953</v>
      </c>
      <c r="F6" s="12">
        <f t="shared" ref="F6" si="3">E6*B6</f>
        <v>4612186.8</v>
      </c>
      <c r="G6" s="42" t="s">
        <v>11</v>
      </c>
      <c r="J6" s="104"/>
      <c r="K6" s="104"/>
    </row>
    <row r="7" spans="1:12" s="38" customFormat="1" ht="15.75" thickBot="1" x14ac:dyDescent="0.3">
      <c r="A7" s="51" t="s">
        <v>43</v>
      </c>
      <c r="B7" s="52">
        <v>65.069999999999993</v>
      </c>
      <c r="C7" s="53">
        <v>76953</v>
      </c>
      <c r="D7" s="25">
        <f t="shared" si="2"/>
        <v>5007331.709999999</v>
      </c>
      <c r="E7" s="53">
        <v>77953</v>
      </c>
      <c r="F7" s="25">
        <f t="shared" ref="F7" si="4">E7*B7</f>
        <v>5072401.709999999</v>
      </c>
      <c r="G7" s="54" t="s">
        <v>11</v>
      </c>
      <c r="J7" s="104"/>
      <c r="K7" s="104"/>
    </row>
    <row r="8" spans="1:12" s="38" customFormat="1" x14ac:dyDescent="0.25">
      <c r="A8" s="43" t="s">
        <v>44</v>
      </c>
      <c r="B8" s="44">
        <v>34.630000000000003</v>
      </c>
      <c r="C8" s="45">
        <v>101004</v>
      </c>
      <c r="D8" s="12">
        <f t="shared" ref="D8" si="5">C8*B8</f>
        <v>3497768.5200000005</v>
      </c>
      <c r="E8" s="55">
        <v>102004</v>
      </c>
      <c r="F8" s="12">
        <f t="shared" ref="F8" si="6">E8*B8</f>
        <v>3532398.5200000005</v>
      </c>
      <c r="G8" s="42" t="s">
        <v>11</v>
      </c>
      <c r="J8" s="104"/>
      <c r="K8" s="104"/>
    </row>
    <row r="9" spans="1:12" s="38" customFormat="1" x14ac:dyDescent="0.25">
      <c r="A9" s="43" t="s">
        <v>45</v>
      </c>
      <c r="B9" s="40">
        <v>48.45</v>
      </c>
      <c r="C9" s="8">
        <v>87588</v>
      </c>
      <c r="D9" s="12">
        <f t="shared" ref="D9:D12" si="7">C9*B9</f>
        <v>4243638.6000000006</v>
      </c>
      <c r="E9" s="8">
        <v>88588</v>
      </c>
      <c r="F9" s="12">
        <f t="shared" ref="F9:F10" si="8">E9*B9</f>
        <v>4292088.6000000006</v>
      </c>
      <c r="G9" s="42" t="s">
        <v>11</v>
      </c>
      <c r="J9" s="104"/>
      <c r="K9" s="104"/>
    </row>
    <row r="10" spans="1:12" s="38" customFormat="1" x14ac:dyDescent="0.25">
      <c r="A10" s="43" t="s">
        <v>45</v>
      </c>
      <c r="B10" s="40">
        <v>55.6</v>
      </c>
      <c r="C10" s="8">
        <v>81953</v>
      </c>
      <c r="D10" s="12">
        <f t="shared" si="7"/>
        <v>4556586.8</v>
      </c>
      <c r="E10" s="8">
        <v>82953</v>
      </c>
      <c r="F10" s="12">
        <f t="shared" si="8"/>
        <v>4612186.8</v>
      </c>
      <c r="G10" s="42" t="s">
        <v>11</v>
      </c>
      <c r="J10" s="104"/>
      <c r="K10" s="104"/>
    </row>
    <row r="11" spans="1:12" s="38" customFormat="1" x14ac:dyDescent="0.25">
      <c r="A11" s="47" t="s">
        <v>46</v>
      </c>
      <c r="B11" s="48">
        <v>60.64</v>
      </c>
      <c r="C11" s="49">
        <v>78953</v>
      </c>
      <c r="D11" s="12">
        <f t="shared" si="7"/>
        <v>4787709.92</v>
      </c>
      <c r="E11" s="50"/>
      <c r="F11" s="50"/>
      <c r="G11" s="42" t="s">
        <v>11</v>
      </c>
      <c r="J11" s="104"/>
      <c r="K11" s="104"/>
    </row>
    <row r="12" spans="1:12" s="38" customFormat="1" ht="15.75" thickBot="1" x14ac:dyDescent="0.3">
      <c r="A12" s="51" t="s">
        <v>46</v>
      </c>
      <c r="B12" s="52">
        <v>65.069999999999993</v>
      </c>
      <c r="C12" s="53">
        <v>76953</v>
      </c>
      <c r="D12" s="25">
        <f t="shared" si="7"/>
        <v>5007331.709999999</v>
      </c>
      <c r="E12" s="53">
        <v>77953</v>
      </c>
      <c r="F12" s="25">
        <f t="shared" ref="F12" si="9">E12*B12</f>
        <v>5072401.709999999</v>
      </c>
      <c r="G12" s="54" t="s">
        <v>11</v>
      </c>
      <c r="J12" s="104"/>
      <c r="K12" s="104"/>
    </row>
    <row r="13" spans="1:12" s="38" customFormat="1" x14ac:dyDescent="0.25">
      <c r="A13" s="62" t="s">
        <v>49</v>
      </c>
      <c r="B13" s="63">
        <v>18.95</v>
      </c>
      <c r="C13" s="64">
        <v>119300</v>
      </c>
      <c r="D13" s="59">
        <f>B13*C13</f>
        <v>2260735</v>
      </c>
      <c r="E13" s="64">
        <v>120300</v>
      </c>
      <c r="F13" s="64">
        <f>E13*B13</f>
        <v>2279685</v>
      </c>
      <c r="G13" s="65" t="s">
        <v>11</v>
      </c>
      <c r="J13" s="104"/>
      <c r="K13" s="104"/>
    </row>
    <row r="14" spans="1:12" s="38" customFormat="1" x14ac:dyDescent="0.25">
      <c r="A14" s="57" t="s">
        <v>49</v>
      </c>
      <c r="B14" s="58">
        <v>20.67</v>
      </c>
      <c r="C14" s="59">
        <v>116300</v>
      </c>
      <c r="D14" s="59">
        <f>C14*B14</f>
        <v>2403921</v>
      </c>
      <c r="E14" s="59">
        <v>117300</v>
      </c>
      <c r="F14" s="59">
        <f>E14*B14</f>
        <v>2424591</v>
      </c>
      <c r="G14" s="60" t="s">
        <v>11</v>
      </c>
      <c r="J14" s="104"/>
      <c r="K14" s="104"/>
    </row>
    <row r="15" spans="1:12" s="38" customFormat="1" x14ac:dyDescent="0.25">
      <c r="A15" s="43" t="s">
        <v>48</v>
      </c>
      <c r="B15" s="44">
        <v>34.630000000000003</v>
      </c>
      <c r="C15" s="45">
        <v>101004</v>
      </c>
      <c r="D15" s="12">
        <f t="shared" ref="D15" si="10">C15*B15</f>
        <v>3497768.5200000005</v>
      </c>
      <c r="E15" s="55">
        <v>102004</v>
      </c>
      <c r="F15" s="12">
        <f t="shared" ref="F15" si="11">E15*B15</f>
        <v>3532398.5200000005</v>
      </c>
      <c r="G15" s="42" t="s">
        <v>11</v>
      </c>
      <c r="J15" s="104"/>
      <c r="K15" s="104"/>
    </row>
    <row r="16" spans="1:12" s="38" customFormat="1" x14ac:dyDescent="0.25">
      <c r="A16" s="47" t="s">
        <v>50</v>
      </c>
      <c r="B16" s="40">
        <v>38.25</v>
      </c>
      <c r="C16" s="8">
        <v>97300</v>
      </c>
      <c r="D16" s="12">
        <f>C16*B16</f>
        <v>3721725</v>
      </c>
      <c r="E16" s="41">
        <v>98300</v>
      </c>
      <c r="F16" s="12">
        <f>E16*B16</f>
        <v>3759975</v>
      </c>
      <c r="G16" s="42" t="s">
        <v>11</v>
      </c>
      <c r="J16" s="104"/>
      <c r="K16" s="104"/>
    </row>
    <row r="17" spans="1:11" s="38" customFormat="1" x14ac:dyDescent="0.25">
      <c r="A17" s="39" t="s">
        <v>48</v>
      </c>
      <c r="B17" s="40">
        <v>39</v>
      </c>
      <c r="C17" s="8">
        <v>97074</v>
      </c>
      <c r="D17" s="12">
        <f>C17*B17</f>
        <v>3785886</v>
      </c>
      <c r="E17" s="8">
        <v>98074</v>
      </c>
      <c r="F17" s="12">
        <f>E17*B17</f>
        <v>3824886</v>
      </c>
      <c r="G17" s="42" t="s">
        <v>11</v>
      </c>
      <c r="J17" s="104"/>
      <c r="K17" s="104"/>
    </row>
    <row r="18" spans="1:11" s="38" customFormat="1" x14ac:dyDescent="0.25">
      <c r="A18" s="43" t="s">
        <v>51</v>
      </c>
      <c r="B18" s="44">
        <v>40.89</v>
      </c>
      <c r="C18" s="45">
        <v>93800</v>
      </c>
      <c r="D18" s="46">
        <f t="shared" ref="D18:D22" si="12">C18*B18</f>
        <v>3835482</v>
      </c>
      <c r="E18" s="55">
        <v>94800</v>
      </c>
      <c r="F18" s="46">
        <f t="shared" ref="F18:F22" si="13">E18*B18</f>
        <v>3876372</v>
      </c>
      <c r="G18" s="10" t="s">
        <v>11</v>
      </c>
      <c r="J18" s="104"/>
      <c r="K18" s="104"/>
    </row>
    <row r="19" spans="1:11" s="38" customFormat="1" x14ac:dyDescent="0.25">
      <c r="A19" s="47" t="s">
        <v>51</v>
      </c>
      <c r="B19" s="40">
        <v>43.2</v>
      </c>
      <c r="C19" s="8">
        <v>91800</v>
      </c>
      <c r="D19" s="12">
        <f t="shared" si="12"/>
        <v>3965760.0000000005</v>
      </c>
      <c r="E19" s="41">
        <v>92800</v>
      </c>
      <c r="F19" s="12">
        <f t="shared" si="13"/>
        <v>4008960.0000000005</v>
      </c>
      <c r="G19" s="42" t="s">
        <v>11</v>
      </c>
      <c r="J19" s="104"/>
      <c r="K19" s="104"/>
    </row>
    <row r="20" spans="1:11" s="38" customFormat="1" x14ac:dyDescent="0.25">
      <c r="A20" s="47" t="s">
        <v>51</v>
      </c>
      <c r="B20" s="40">
        <v>45.32</v>
      </c>
      <c r="C20" s="8">
        <v>90800</v>
      </c>
      <c r="D20" s="12">
        <f t="shared" si="12"/>
        <v>4115056</v>
      </c>
      <c r="E20" s="41">
        <v>91800</v>
      </c>
      <c r="F20" s="12">
        <f t="shared" si="13"/>
        <v>4160376</v>
      </c>
      <c r="G20" s="42" t="s">
        <v>11</v>
      </c>
      <c r="J20" s="104"/>
      <c r="K20" s="104"/>
    </row>
    <row r="21" spans="1:11" s="38" customFormat="1" x14ac:dyDescent="0.25">
      <c r="A21" s="47" t="s">
        <v>51</v>
      </c>
      <c r="B21" s="40">
        <v>48.45</v>
      </c>
      <c r="C21" s="8">
        <v>87588</v>
      </c>
      <c r="D21" s="12">
        <f t="shared" si="12"/>
        <v>4243638.6000000006</v>
      </c>
      <c r="E21" s="41">
        <v>88588</v>
      </c>
      <c r="F21" s="12">
        <f t="shared" si="13"/>
        <v>4292088.6000000006</v>
      </c>
      <c r="G21" s="42" t="s">
        <v>11</v>
      </c>
      <c r="J21" s="104"/>
      <c r="K21" s="104"/>
    </row>
    <row r="22" spans="1:11" s="38" customFormat="1" ht="15.75" thickBot="1" x14ac:dyDescent="0.3">
      <c r="A22" s="66" t="s">
        <v>51</v>
      </c>
      <c r="B22" s="67">
        <v>55.52</v>
      </c>
      <c r="C22" s="53">
        <v>81953</v>
      </c>
      <c r="D22" s="25">
        <f t="shared" si="12"/>
        <v>4550030.5600000005</v>
      </c>
      <c r="E22" s="68">
        <v>82953</v>
      </c>
      <c r="F22" s="25">
        <f t="shared" si="13"/>
        <v>4605550.5600000005</v>
      </c>
      <c r="G22" s="26" t="s">
        <v>11</v>
      </c>
      <c r="J22" s="104"/>
      <c r="K22" s="104"/>
    </row>
    <row r="23" spans="1:11" x14ac:dyDescent="0.25">
      <c r="A23" s="62" t="s">
        <v>55</v>
      </c>
      <c r="B23" s="63">
        <v>18.95</v>
      </c>
      <c r="C23" s="64">
        <v>119300</v>
      </c>
      <c r="D23" s="59">
        <f>B23*C23</f>
        <v>2260735</v>
      </c>
      <c r="E23" s="64">
        <v>120300</v>
      </c>
      <c r="F23" s="64">
        <f>E23*B23</f>
        <v>2279685</v>
      </c>
      <c r="G23" s="65" t="s">
        <v>11</v>
      </c>
      <c r="J23" s="104"/>
      <c r="K23" s="104"/>
    </row>
    <row r="24" spans="1:11" x14ac:dyDescent="0.25">
      <c r="A24" s="57" t="s">
        <v>55</v>
      </c>
      <c r="B24" s="58">
        <v>20.67</v>
      </c>
      <c r="C24" s="59">
        <v>116300</v>
      </c>
      <c r="D24" s="59">
        <f>C24*B24</f>
        <v>2403921</v>
      </c>
      <c r="E24" s="59">
        <v>117300</v>
      </c>
      <c r="F24" s="59">
        <f>E24*B24</f>
        <v>2424591</v>
      </c>
      <c r="G24" s="60" t="s">
        <v>11</v>
      </c>
      <c r="J24" s="104"/>
      <c r="K24" s="104"/>
    </row>
    <row r="25" spans="1:11" x14ac:dyDescent="0.25">
      <c r="A25" s="43" t="s">
        <v>56</v>
      </c>
      <c r="B25" s="44">
        <v>34.630000000000003</v>
      </c>
      <c r="C25" s="45">
        <v>101004</v>
      </c>
      <c r="D25" s="12">
        <f t="shared" ref="D25" si="14">C25*B25</f>
        <v>3497768.5200000005</v>
      </c>
      <c r="E25" s="55">
        <v>102004</v>
      </c>
      <c r="F25" s="12">
        <f t="shared" ref="F25" si="15">E25*B25</f>
        <v>3532398.5200000005</v>
      </c>
      <c r="G25" s="42" t="s">
        <v>11</v>
      </c>
      <c r="J25" s="104"/>
      <c r="K25" s="104"/>
    </row>
    <row r="26" spans="1:11" x14ac:dyDescent="0.25">
      <c r="A26" s="47" t="s">
        <v>57</v>
      </c>
      <c r="B26" s="40">
        <v>38.25</v>
      </c>
      <c r="C26" s="8">
        <v>97300</v>
      </c>
      <c r="D26" s="12">
        <f>C26*B26</f>
        <v>3721725</v>
      </c>
      <c r="E26" s="41">
        <v>98300</v>
      </c>
      <c r="F26" s="12">
        <f>E26*B26</f>
        <v>3759975</v>
      </c>
      <c r="G26" s="42" t="s">
        <v>11</v>
      </c>
      <c r="J26" s="104"/>
      <c r="K26" s="104"/>
    </row>
    <row r="27" spans="1:11" x14ac:dyDescent="0.25">
      <c r="A27" s="39" t="s">
        <v>56</v>
      </c>
      <c r="B27" s="40">
        <v>39</v>
      </c>
      <c r="C27" s="8">
        <v>97074</v>
      </c>
      <c r="D27" s="12">
        <f>C27*B27</f>
        <v>3785886</v>
      </c>
      <c r="E27" s="8">
        <v>98074</v>
      </c>
      <c r="F27" s="12">
        <f>E27*B27</f>
        <v>3824886</v>
      </c>
      <c r="G27" s="42" t="s">
        <v>11</v>
      </c>
      <c r="J27" s="104"/>
      <c r="K27" s="104"/>
    </row>
    <row r="28" spans="1:11" x14ac:dyDescent="0.25">
      <c r="A28" s="43" t="s">
        <v>58</v>
      </c>
      <c r="B28" s="44">
        <v>40.89</v>
      </c>
      <c r="C28" s="45">
        <v>93800</v>
      </c>
      <c r="D28" s="46">
        <f t="shared" ref="D28:D32" si="16">C28*B28</f>
        <v>3835482</v>
      </c>
      <c r="E28" s="55">
        <v>94800</v>
      </c>
      <c r="F28" s="46">
        <f t="shared" ref="F28:F32" si="17">E28*B28</f>
        <v>3876372</v>
      </c>
      <c r="G28" s="10" t="s">
        <v>11</v>
      </c>
      <c r="J28" s="104"/>
      <c r="K28" s="104"/>
    </row>
    <row r="29" spans="1:11" x14ac:dyDescent="0.25">
      <c r="A29" s="47" t="s">
        <v>58</v>
      </c>
      <c r="B29" s="40">
        <v>43.2</v>
      </c>
      <c r="C29" s="8">
        <v>91800</v>
      </c>
      <c r="D29" s="12">
        <f t="shared" si="16"/>
        <v>3965760.0000000005</v>
      </c>
      <c r="E29" s="41">
        <v>92800</v>
      </c>
      <c r="F29" s="12">
        <f t="shared" si="17"/>
        <v>4008960.0000000005</v>
      </c>
      <c r="G29" s="42" t="s">
        <v>11</v>
      </c>
      <c r="J29" s="104"/>
      <c r="K29" s="104"/>
    </row>
    <row r="30" spans="1:11" x14ac:dyDescent="0.25">
      <c r="A30" s="47" t="s">
        <v>58</v>
      </c>
      <c r="B30" s="40">
        <v>45.32</v>
      </c>
      <c r="C30" s="8">
        <v>90800</v>
      </c>
      <c r="D30" s="12">
        <f t="shared" si="16"/>
        <v>4115056</v>
      </c>
      <c r="E30" s="41">
        <v>91800</v>
      </c>
      <c r="F30" s="12">
        <f t="shared" si="17"/>
        <v>4160376</v>
      </c>
      <c r="G30" s="42" t="s">
        <v>11</v>
      </c>
      <c r="J30" s="104"/>
      <c r="K30" s="104"/>
    </row>
    <row r="31" spans="1:11" x14ac:dyDescent="0.25">
      <c r="A31" s="47" t="s">
        <v>58</v>
      </c>
      <c r="B31" s="40">
        <v>48.45</v>
      </c>
      <c r="C31" s="8">
        <v>87588</v>
      </c>
      <c r="D31" s="12">
        <f t="shared" si="16"/>
        <v>4243638.6000000006</v>
      </c>
      <c r="E31" s="41">
        <v>88588</v>
      </c>
      <c r="F31" s="12">
        <f t="shared" si="17"/>
        <v>4292088.6000000006</v>
      </c>
      <c r="G31" s="42" t="s">
        <v>11</v>
      </c>
      <c r="J31" s="104"/>
      <c r="K31" s="104"/>
    </row>
    <row r="32" spans="1:11" ht="15.75" thickBot="1" x14ac:dyDescent="0.3">
      <c r="A32" s="66" t="s">
        <v>58</v>
      </c>
      <c r="B32" s="67">
        <v>55.52</v>
      </c>
      <c r="C32" s="53">
        <v>81953</v>
      </c>
      <c r="D32" s="25">
        <f t="shared" si="16"/>
        <v>4550030.5600000005</v>
      </c>
      <c r="E32" s="68">
        <v>82953</v>
      </c>
      <c r="F32" s="25">
        <f t="shared" si="17"/>
        <v>4605550.5600000005</v>
      </c>
      <c r="G32" s="26" t="s">
        <v>11</v>
      </c>
      <c r="J32" s="104"/>
      <c r="K32" s="104"/>
    </row>
    <row r="34" spans="1:12" s="2" customFormat="1" ht="27.75" customHeight="1" thickBot="1" x14ac:dyDescent="0.35">
      <c r="A34" s="24" t="s">
        <v>96</v>
      </c>
      <c r="E34" s="3"/>
      <c r="G34" s="3"/>
      <c r="H34" s="3"/>
      <c r="I34" s="3"/>
      <c r="J34" s="3"/>
      <c r="K34" s="3"/>
      <c r="L34" s="3"/>
    </row>
    <row r="35" spans="1:12" ht="45" x14ac:dyDescent="0.25">
      <c r="A35" s="32" t="s">
        <v>0</v>
      </c>
      <c r="B35" s="33" t="s">
        <v>35</v>
      </c>
      <c r="C35" s="34" t="s">
        <v>36</v>
      </c>
      <c r="D35" s="35" t="s">
        <v>37</v>
      </c>
      <c r="E35" s="34" t="s">
        <v>38</v>
      </c>
      <c r="F35" s="35" t="s">
        <v>37</v>
      </c>
      <c r="G35" s="36" t="s">
        <v>39</v>
      </c>
      <c r="K35" s="18"/>
    </row>
    <row r="36" spans="1:12" ht="15.75" thickBot="1" x14ac:dyDescent="0.3">
      <c r="A36" s="100" t="s">
        <v>62</v>
      </c>
      <c r="B36" s="101">
        <v>48.45</v>
      </c>
      <c r="C36" s="98"/>
      <c r="D36" s="173"/>
      <c r="E36" s="53">
        <f>F36/B36</f>
        <v>96091.102497420041</v>
      </c>
      <c r="F36" s="160">
        <v>4655613.9160000011</v>
      </c>
      <c r="G36" s="103" t="s">
        <v>61</v>
      </c>
      <c r="I36" s="18"/>
      <c r="J36" s="18"/>
      <c r="K36" s="18"/>
      <c r="L36" s="18"/>
    </row>
    <row r="37" spans="1:12" x14ac:dyDescent="0.25">
      <c r="A37" s="43" t="s">
        <v>40</v>
      </c>
      <c r="B37" s="44">
        <v>28.07</v>
      </c>
      <c r="C37" s="45">
        <f>D37/B37</f>
        <v>115096.92000000001</v>
      </c>
      <c r="D37" s="174">
        <v>3230770.5444000005</v>
      </c>
      <c r="E37" s="55">
        <f t="shared" ref="E37:E65" si="18">F37/B37</f>
        <v>116156.92000000001</v>
      </c>
      <c r="F37" s="174">
        <v>3260524.7444000002</v>
      </c>
      <c r="G37" s="10" t="s">
        <v>11</v>
      </c>
      <c r="J37" s="18"/>
    </row>
    <row r="38" spans="1:12" ht="15.75" thickBot="1" x14ac:dyDescent="0.3">
      <c r="A38" s="51" t="s">
        <v>41</v>
      </c>
      <c r="B38" s="67">
        <v>55.6</v>
      </c>
      <c r="C38" s="53">
        <f t="shared" ref="C38:C65" si="19">D38/B38</f>
        <v>86870.180000000008</v>
      </c>
      <c r="D38" s="160">
        <v>4829982.0080000004</v>
      </c>
      <c r="E38" s="53">
        <f t="shared" si="18"/>
        <v>87930.180000000008</v>
      </c>
      <c r="F38" s="160">
        <v>4888918.0080000004</v>
      </c>
      <c r="G38" s="26" t="s">
        <v>11</v>
      </c>
      <c r="J38" s="18"/>
    </row>
    <row r="39" spans="1:12" x14ac:dyDescent="0.25">
      <c r="A39" s="43" t="s">
        <v>42</v>
      </c>
      <c r="B39" s="40">
        <v>55.6</v>
      </c>
      <c r="C39" s="8">
        <f t="shared" si="19"/>
        <v>86870.180000000008</v>
      </c>
      <c r="D39" s="162">
        <v>4829982.0080000004</v>
      </c>
      <c r="E39" s="8">
        <f t="shared" si="18"/>
        <v>87930.180000000008</v>
      </c>
      <c r="F39" s="162">
        <v>4888918.0080000004</v>
      </c>
      <c r="G39" s="42" t="s">
        <v>11</v>
      </c>
      <c r="J39" s="18"/>
    </row>
    <row r="40" spans="1:12" ht="15.75" thickBot="1" x14ac:dyDescent="0.3">
      <c r="A40" s="51" t="s">
        <v>43</v>
      </c>
      <c r="B40" s="52">
        <v>65.069999999999993</v>
      </c>
      <c r="C40" s="53">
        <f t="shared" si="19"/>
        <v>81570.180000000008</v>
      </c>
      <c r="D40" s="160">
        <v>5307771.6125999996</v>
      </c>
      <c r="E40" s="53">
        <f t="shared" si="18"/>
        <v>82630.179999999993</v>
      </c>
      <c r="F40" s="160">
        <v>5376745.8125999989</v>
      </c>
      <c r="G40" s="54" t="s">
        <v>11</v>
      </c>
      <c r="J40" s="18"/>
    </row>
    <row r="41" spans="1:12" x14ac:dyDescent="0.25">
      <c r="A41" s="43" t="s">
        <v>44</v>
      </c>
      <c r="B41" s="44">
        <v>34.630000000000003</v>
      </c>
      <c r="C41" s="45">
        <f t="shared" si="19"/>
        <v>107064.24</v>
      </c>
      <c r="D41" s="162">
        <v>3707634.6312000006</v>
      </c>
      <c r="E41" s="55">
        <f t="shared" si="18"/>
        <v>108124.24000000002</v>
      </c>
      <c r="F41" s="162">
        <v>3744342.4312000009</v>
      </c>
      <c r="G41" s="42" t="s">
        <v>11</v>
      </c>
      <c r="J41" s="18"/>
    </row>
    <row r="42" spans="1:12" x14ac:dyDescent="0.25">
      <c r="A42" s="43" t="s">
        <v>45</v>
      </c>
      <c r="B42" s="40">
        <v>48.45</v>
      </c>
      <c r="C42" s="8">
        <f t="shared" si="19"/>
        <v>92843.280000000013</v>
      </c>
      <c r="D42" s="162">
        <v>4498256.9160000011</v>
      </c>
      <c r="E42" s="8">
        <f t="shared" si="18"/>
        <v>93903.280000000013</v>
      </c>
      <c r="F42" s="162">
        <v>4549613.9160000011</v>
      </c>
      <c r="G42" s="42" t="s">
        <v>11</v>
      </c>
      <c r="J42" s="18"/>
    </row>
    <row r="43" spans="1:12" x14ac:dyDescent="0.25">
      <c r="A43" s="43" t="s">
        <v>45</v>
      </c>
      <c r="B43" s="40">
        <v>55.6</v>
      </c>
      <c r="C43" s="8">
        <f t="shared" si="19"/>
        <v>86870.180000000008</v>
      </c>
      <c r="D43" s="162">
        <v>4829982.0080000004</v>
      </c>
      <c r="E43" s="8">
        <f t="shared" si="18"/>
        <v>87930.180000000008</v>
      </c>
      <c r="F43" s="162">
        <v>4888918.0080000004</v>
      </c>
      <c r="G43" s="42" t="s">
        <v>11</v>
      </c>
      <c r="J43" s="18"/>
    </row>
    <row r="44" spans="1:12" x14ac:dyDescent="0.25">
      <c r="A44" s="47" t="s">
        <v>46</v>
      </c>
      <c r="B44" s="48">
        <v>60.64</v>
      </c>
      <c r="C44" s="49">
        <f t="shared" si="19"/>
        <v>83690.180000000008</v>
      </c>
      <c r="D44" s="162">
        <v>5074972.5152000003</v>
      </c>
      <c r="E44" s="50">
        <f t="shared" si="18"/>
        <v>0</v>
      </c>
      <c r="F44" s="176"/>
      <c r="G44" s="42" t="s">
        <v>11</v>
      </c>
      <c r="J44" s="18"/>
    </row>
    <row r="45" spans="1:12" ht="15.75" thickBot="1" x14ac:dyDescent="0.3">
      <c r="A45" s="51" t="s">
        <v>46</v>
      </c>
      <c r="B45" s="52">
        <v>65.069999999999993</v>
      </c>
      <c r="C45" s="53">
        <f t="shared" si="19"/>
        <v>81570.180000000008</v>
      </c>
      <c r="D45" s="160">
        <v>5307771.6125999996</v>
      </c>
      <c r="E45" s="53">
        <f t="shared" si="18"/>
        <v>82630.179999999993</v>
      </c>
      <c r="F45" s="160">
        <v>5376745.8125999989</v>
      </c>
      <c r="G45" s="54" t="s">
        <v>11</v>
      </c>
      <c r="J45" s="18"/>
    </row>
    <row r="46" spans="1:12" x14ac:dyDescent="0.25">
      <c r="A46" s="62" t="s">
        <v>49</v>
      </c>
      <c r="B46" s="63">
        <v>18.95</v>
      </c>
      <c r="C46" s="64">
        <f t="shared" si="19"/>
        <v>126458.00000000001</v>
      </c>
      <c r="D46" s="175">
        <v>2396379.1</v>
      </c>
      <c r="E46" s="64">
        <f t="shared" si="18"/>
        <v>127518.00000000001</v>
      </c>
      <c r="F46" s="177">
        <v>2416466.1</v>
      </c>
      <c r="G46" s="65" t="s">
        <v>11</v>
      </c>
      <c r="J46" s="18"/>
    </row>
    <row r="47" spans="1:12" x14ac:dyDescent="0.25">
      <c r="A47" s="57" t="s">
        <v>49</v>
      </c>
      <c r="B47" s="58">
        <v>20.67</v>
      </c>
      <c r="C47" s="59">
        <f t="shared" si="19"/>
        <v>123278</v>
      </c>
      <c r="D47" s="175">
        <v>2548156.2600000002</v>
      </c>
      <c r="E47" s="59">
        <f t="shared" si="18"/>
        <v>124337.99999999999</v>
      </c>
      <c r="F47" s="175">
        <v>2570066.46</v>
      </c>
      <c r="G47" s="60" t="s">
        <v>11</v>
      </c>
      <c r="J47" s="18"/>
    </row>
    <row r="48" spans="1:12" x14ac:dyDescent="0.25">
      <c r="A48" s="43" t="s">
        <v>48</v>
      </c>
      <c r="B48" s="44">
        <v>34.630000000000003</v>
      </c>
      <c r="C48" s="45">
        <f t="shared" si="19"/>
        <v>107064.24</v>
      </c>
      <c r="D48" s="162">
        <v>3707634.6312000006</v>
      </c>
      <c r="E48" s="55">
        <f t="shared" si="18"/>
        <v>108124.24000000002</v>
      </c>
      <c r="F48" s="162">
        <v>3744342.4312000009</v>
      </c>
      <c r="G48" s="42" t="s">
        <v>11</v>
      </c>
      <c r="J48" s="18"/>
    </row>
    <row r="49" spans="1:10" x14ac:dyDescent="0.25">
      <c r="A49" s="47" t="s">
        <v>50</v>
      </c>
      <c r="B49" s="40">
        <v>38.25</v>
      </c>
      <c r="C49" s="8">
        <f t="shared" si="19"/>
        <v>103138</v>
      </c>
      <c r="D49" s="162">
        <v>3945028.5</v>
      </c>
      <c r="E49" s="41">
        <f t="shared" si="18"/>
        <v>104198</v>
      </c>
      <c r="F49" s="162">
        <v>3985573.5</v>
      </c>
      <c r="G49" s="42" t="s">
        <v>11</v>
      </c>
      <c r="J49" s="18"/>
    </row>
    <row r="50" spans="1:10" x14ac:dyDescent="0.25">
      <c r="A50" s="39" t="s">
        <v>48</v>
      </c>
      <c r="B50" s="40">
        <v>39</v>
      </c>
      <c r="C50" s="8">
        <f t="shared" si="19"/>
        <v>102898.44</v>
      </c>
      <c r="D50" s="162">
        <v>4013039.16</v>
      </c>
      <c r="E50" s="8">
        <f t="shared" si="18"/>
        <v>103958.44</v>
      </c>
      <c r="F50" s="162">
        <v>4054379.16</v>
      </c>
      <c r="G50" s="42" t="s">
        <v>11</v>
      </c>
      <c r="J50" s="18"/>
    </row>
    <row r="51" spans="1:10" x14ac:dyDescent="0.25">
      <c r="A51" s="43" t="s">
        <v>51</v>
      </c>
      <c r="B51" s="44">
        <v>40.89</v>
      </c>
      <c r="C51" s="45">
        <f t="shared" si="19"/>
        <v>99428.000000000015</v>
      </c>
      <c r="D51" s="174">
        <v>4065610.9200000004</v>
      </c>
      <c r="E51" s="55">
        <f t="shared" si="18"/>
        <v>100488</v>
      </c>
      <c r="F51" s="174">
        <v>4108954.3200000003</v>
      </c>
      <c r="G51" s="10" t="s">
        <v>11</v>
      </c>
      <c r="J51" s="18"/>
    </row>
    <row r="52" spans="1:10" x14ac:dyDescent="0.25">
      <c r="A52" s="47" t="s">
        <v>51</v>
      </c>
      <c r="B52" s="40">
        <v>43.2</v>
      </c>
      <c r="C52" s="8">
        <f t="shared" si="19"/>
        <v>97308</v>
      </c>
      <c r="D52" s="162">
        <v>4203705.6000000006</v>
      </c>
      <c r="E52" s="41">
        <f t="shared" si="18"/>
        <v>98368</v>
      </c>
      <c r="F52" s="162">
        <v>4249497.6000000006</v>
      </c>
      <c r="G52" s="42" t="s">
        <v>11</v>
      </c>
      <c r="J52" s="18"/>
    </row>
    <row r="53" spans="1:10" x14ac:dyDescent="0.25">
      <c r="A53" s="47" t="s">
        <v>51</v>
      </c>
      <c r="B53" s="40">
        <v>45.32</v>
      </c>
      <c r="C53" s="8">
        <f t="shared" si="19"/>
        <v>96248</v>
      </c>
      <c r="D53" s="162">
        <v>4361959.3600000003</v>
      </c>
      <c r="E53" s="41">
        <f t="shared" si="18"/>
        <v>97308.000000000015</v>
      </c>
      <c r="F53" s="162">
        <v>4409998.5600000005</v>
      </c>
      <c r="G53" s="42" t="s">
        <v>11</v>
      </c>
      <c r="J53" s="18"/>
    </row>
    <row r="54" spans="1:10" x14ac:dyDescent="0.25">
      <c r="A54" s="47" t="s">
        <v>51</v>
      </c>
      <c r="B54" s="40">
        <v>48.45</v>
      </c>
      <c r="C54" s="8">
        <f t="shared" si="19"/>
        <v>92843.280000000013</v>
      </c>
      <c r="D54" s="162">
        <v>4498256.9160000011</v>
      </c>
      <c r="E54" s="41">
        <f t="shared" si="18"/>
        <v>93903.280000000013</v>
      </c>
      <c r="F54" s="162">
        <v>4549613.9160000011</v>
      </c>
      <c r="G54" s="42" t="s">
        <v>11</v>
      </c>
      <c r="J54" s="18"/>
    </row>
    <row r="55" spans="1:10" ht="15.75" thickBot="1" x14ac:dyDescent="0.3">
      <c r="A55" s="66" t="s">
        <v>51</v>
      </c>
      <c r="B55" s="67">
        <v>55.52</v>
      </c>
      <c r="C55" s="53">
        <f t="shared" si="19"/>
        <v>86870.180000000008</v>
      </c>
      <c r="D55" s="160">
        <v>4823032.393600001</v>
      </c>
      <c r="E55" s="68">
        <f t="shared" si="18"/>
        <v>87930.180000000022</v>
      </c>
      <c r="F55" s="160">
        <v>4881883.5936000012</v>
      </c>
      <c r="G55" s="26" t="s">
        <v>11</v>
      </c>
      <c r="J55" s="18"/>
    </row>
    <row r="56" spans="1:10" x14ac:dyDescent="0.25">
      <c r="A56" s="62" t="s">
        <v>55</v>
      </c>
      <c r="B56" s="63">
        <v>18.95</v>
      </c>
      <c r="C56" s="64">
        <f t="shared" si="19"/>
        <v>126458.00000000001</v>
      </c>
      <c r="D56" s="175">
        <v>2396379.1</v>
      </c>
      <c r="E56" s="64">
        <f t="shared" si="18"/>
        <v>127518.00000000001</v>
      </c>
      <c r="F56" s="177">
        <v>2416466.1</v>
      </c>
      <c r="G56" s="65" t="s">
        <v>11</v>
      </c>
      <c r="J56" s="18"/>
    </row>
    <row r="57" spans="1:10" x14ac:dyDescent="0.25">
      <c r="A57" s="57" t="s">
        <v>55</v>
      </c>
      <c r="B57" s="58">
        <v>20.67</v>
      </c>
      <c r="C57" s="59">
        <f t="shared" si="19"/>
        <v>123278</v>
      </c>
      <c r="D57" s="175">
        <v>2548156.2600000002</v>
      </c>
      <c r="E57" s="59">
        <f t="shared" si="18"/>
        <v>124337.99999999999</v>
      </c>
      <c r="F57" s="175">
        <v>2570066.46</v>
      </c>
      <c r="G57" s="60" t="s">
        <v>11</v>
      </c>
      <c r="J57" s="18"/>
    </row>
    <row r="58" spans="1:10" x14ac:dyDescent="0.25">
      <c r="A58" s="43" t="s">
        <v>56</v>
      </c>
      <c r="B58" s="44">
        <v>34.630000000000003</v>
      </c>
      <c r="C58" s="45">
        <f t="shared" si="19"/>
        <v>107064.24</v>
      </c>
      <c r="D58" s="162">
        <v>3707634.6312000006</v>
      </c>
      <c r="E58" s="55">
        <f t="shared" si="18"/>
        <v>108124.24000000002</v>
      </c>
      <c r="F58" s="162">
        <v>3744342.4312000009</v>
      </c>
      <c r="G58" s="42" t="s">
        <v>11</v>
      </c>
      <c r="J58" s="18"/>
    </row>
    <row r="59" spans="1:10" x14ac:dyDescent="0.25">
      <c r="A59" s="47" t="s">
        <v>57</v>
      </c>
      <c r="B59" s="40">
        <v>38.25</v>
      </c>
      <c r="C59" s="8">
        <f t="shared" si="19"/>
        <v>103138</v>
      </c>
      <c r="D59" s="162">
        <v>3945028.5</v>
      </c>
      <c r="E59" s="41">
        <f t="shared" si="18"/>
        <v>104198</v>
      </c>
      <c r="F59" s="162">
        <v>3985573.5</v>
      </c>
      <c r="G59" s="42" t="s">
        <v>11</v>
      </c>
      <c r="J59" s="18"/>
    </row>
    <row r="60" spans="1:10" x14ac:dyDescent="0.25">
      <c r="A60" s="39" t="s">
        <v>56</v>
      </c>
      <c r="B60" s="40">
        <v>39</v>
      </c>
      <c r="C60" s="8">
        <f t="shared" si="19"/>
        <v>102898.44</v>
      </c>
      <c r="D60" s="162">
        <v>4013039.16</v>
      </c>
      <c r="E60" s="8">
        <f t="shared" si="18"/>
        <v>103958.44</v>
      </c>
      <c r="F60" s="162">
        <v>4054379.16</v>
      </c>
      <c r="G60" s="42" t="s">
        <v>11</v>
      </c>
      <c r="J60" s="18"/>
    </row>
    <row r="61" spans="1:10" x14ac:dyDescent="0.25">
      <c r="A61" s="43" t="s">
        <v>58</v>
      </c>
      <c r="B61" s="44">
        <v>40.89</v>
      </c>
      <c r="C61" s="45">
        <f t="shared" si="19"/>
        <v>99428.000000000015</v>
      </c>
      <c r="D61" s="174">
        <v>4065610.9200000004</v>
      </c>
      <c r="E61" s="55">
        <f t="shared" si="18"/>
        <v>100488</v>
      </c>
      <c r="F61" s="174">
        <v>4108954.3200000003</v>
      </c>
      <c r="G61" s="10" t="s">
        <v>11</v>
      </c>
      <c r="J61" s="18"/>
    </row>
    <row r="62" spans="1:10" x14ac:dyDescent="0.25">
      <c r="A62" s="47" t="s">
        <v>58</v>
      </c>
      <c r="B62" s="40">
        <v>43.2</v>
      </c>
      <c r="C62" s="8">
        <f t="shared" si="19"/>
        <v>97308</v>
      </c>
      <c r="D62" s="162">
        <v>4203705.6000000006</v>
      </c>
      <c r="E62" s="41">
        <f t="shared" si="18"/>
        <v>98368</v>
      </c>
      <c r="F62" s="162">
        <v>4249497.6000000006</v>
      </c>
      <c r="G62" s="42" t="s">
        <v>11</v>
      </c>
      <c r="J62" s="18"/>
    </row>
    <row r="63" spans="1:10" x14ac:dyDescent="0.25">
      <c r="A63" s="47" t="s">
        <v>58</v>
      </c>
      <c r="B63" s="40">
        <v>45.32</v>
      </c>
      <c r="C63" s="8">
        <f t="shared" si="19"/>
        <v>96248</v>
      </c>
      <c r="D63" s="162">
        <v>4361959.3600000003</v>
      </c>
      <c r="E63" s="41">
        <f t="shared" si="18"/>
        <v>97308.000000000015</v>
      </c>
      <c r="F63" s="162">
        <v>4409998.5600000005</v>
      </c>
      <c r="G63" s="42" t="s">
        <v>11</v>
      </c>
      <c r="J63" s="18"/>
    </row>
    <row r="64" spans="1:10" x14ac:dyDescent="0.25">
      <c r="A64" s="47" t="s">
        <v>58</v>
      </c>
      <c r="B64" s="40">
        <v>48.45</v>
      </c>
      <c r="C64" s="8">
        <f t="shared" si="19"/>
        <v>92843.280000000013</v>
      </c>
      <c r="D64" s="162">
        <v>4498256.9160000011</v>
      </c>
      <c r="E64" s="41">
        <f t="shared" si="18"/>
        <v>93903.280000000013</v>
      </c>
      <c r="F64" s="162">
        <v>4549613.9160000011</v>
      </c>
      <c r="G64" s="42" t="s">
        <v>11</v>
      </c>
      <c r="J64" s="18"/>
    </row>
    <row r="65" spans="1:12" ht="15.75" thickBot="1" x14ac:dyDescent="0.3">
      <c r="A65" s="66" t="s">
        <v>58</v>
      </c>
      <c r="B65" s="67">
        <v>55.52</v>
      </c>
      <c r="C65" s="53">
        <f t="shared" si="19"/>
        <v>86870.180000000008</v>
      </c>
      <c r="D65" s="160">
        <v>4823032.393600001</v>
      </c>
      <c r="E65" s="68">
        <f t="shared" si="18"/>
        <v>87930.180000000022</v>
      </c>
      <c r="F65" s="160">
        <v>4881883.5936000012</v>
      </c>
      <c r="G65" s="26" t="s">
        <v>11</v>
      </c>
      <c r="J65" s="18"/>
    </row>
    <row r="67" spans="1:12" ht="19.5" thickBot="1" x14ac:dyDescent="0.35">
      <c r="A67" s="24" t="s">
        <v>95</v>
      </c>
      <c r="B67" s="2"/>
      <c r="C67" s="2"/>
      <c r="D67" s="2"/>
      <c r="E67" s="3"/>
      <c r="F67" s="2"/>
      <c r="G67" s="3"/>
      <c r="H67" s="3"/>
      <c r="I67" s="3"/>
      <c r="J67" s="3"/>
      <c r="K67" s="3"/>
      <c r="L67" s="1"/>
    </row>
    <row r="68" spans="1:12" ht="45" x14ac:dyDescent="0.25">
      <c r="A68" s="32" t="s">
        <v>0</v>
      </c>
      <c r="B68" s="33" t="s">
        <v>35</v>
      </c>
      <c r="C68" s="34" t="s">
        <v>36</v>
      </c>
      <c r="D68" s="35" t="s">
        <v>37</v>
      </c>
      <c r="E68" s="34" t="s">
        <v>38</v>
      </c>
      <c r="F68" s="35" t="s">
        <v>37</v>
      </c>
      <c r="G68" s="36" t="s">
        <v>39</v>
      </c>
    </row>
    <row r="69" spans="1:12" ht="15.75" thickBot="1" x14ac:dyDescent="0.3">
      <c r="A69" s="100" t="s">
        <v>62</v>
      </c>
      <c r="B69" s="101">
        <v>48.45</v>
      </c>
      <c r="C69" s="98"/>
      <c r="D69" s="99"/>
      <c r="E69" s="53">
        <f>F69/B69</f>
        <v>88838.943818369458</v>
      </c>
      <c r="F69" s="25">
        <v>4304246.8280000007</v>
      </c>
      <c r="G69" s="103" t="s">
        <v>61</v>
      </c>
      <c r="I69" s="18"/>
      <c r="J69" s="18"/>
      <c r="K69" s="18"/>
    </row>
    <row r="70" spans="1:12" x14ac:dyDescent="0.25">
      <c r="A70" s="43" t="s">
        <v>40</v>
      </c>
      <c r="B70" s="44">
        <v>28.07</v>
      </c>
      <c r="C70" s="45">
        <f>D70/B70</f>
        <v>106410.36000000002</v>
      </c>
      <c r="D70" s="174">
        <v>2986938.8052000003</v>
      </c>
      <c r="E70" s="55">
        <f t="shared" ref="E70:E98" si="20">F70/B70</f>
        <v>107390.36000000002</v>
      </c>
      <c r="F70" s="46">
        <v>3014447.4052000004</v>
      </c>
      <c r="G70" s="10" t="s">
        <v>11</v>
      </c>
      <c r="J70" s="18"/>
    </row>
    <row r="71" spans="1:12" ht="15.75" thickBot="1" x14ac:dyDescent="0.3">
      <c r="A71" s="51" t="s">
        <v>41</v>
      </c>
      <c r="B71" s="67">
        <v>55.6</v>
      </c>
      <c r="C71" s="53">
        <f t="shared" ref="C71:C98" si="21">D71/B71</f>
        <v>80313.939999999988</v>
      </c>
      <c r="D71" s="160">
        <v>4465455.0639999993</v>
      </c>
      <c r="E71" s="53">
        <f t="shared" si="20"/>
        <v>81293.939999999988</v>
      </c>
      <c r="F71" s="25">
        <v>4519943.0639999993</v>
      </c>
      <c r="G71" s="26" t="s">
        <v>11</v>
      </c>
      <c r="J71" s="18"/>
    </row>
    <row r="72" spans="1:12" x14ac:dyDescent="0.25">
      <c r="A72" s="43" t="s">
        <v>42</v>
      </c>
      <c r="B72" s="40">
        <v>55.6</v>
      </c>
      <c r="C72" s="8">
        <f t="shared" si="21"/>
        <v>80313.939999999988</v>
      </c>
      <c r="D72" s="162">
        <v>4465455.0639999993</v>
      </c>
      <c r="E72" s="8">
        <f t="shared" si="20"/>
        <v>81293.939999999988</v>
      </c>
      <c r="F72" s="12">
        <v>4519943.0639999993</v>
      </c>
      <c r="G72" s="42" t="s">
        <v>11</v>
      </c>
      <c r="J72" s="18"/>
    </row>
    <row r="73" spans="1:12" ht="15.75" thickBot="1" x14ac:dyDescent="0.3">
      <c r="A73" s="51" t="s">
        <v>43</v>
      </c>
      <c r="B73" s="52">
        <v>65.069999999999993</v>
      </c>
      <c r="C73" s="53">
        <f t="shared" si="21"/>
        <v>75413.939999999988</v>
      </c>
      <c r="D73" s="160">
        <v>4907185.0757999988</v>
      </c>
      <c r="E73" s="53">
        <f t="shared" si="20"/>
        <v>76393.94</v>
      </c>
      <c r="F73" s="25">
        <v>4970953.6757999994</v>
      </c>
      <c r="G73" s="54" t="s">
        <v>11</v>
      </c>
      <c r="J73" s="18"/>
    </row>
    <row r="74" spans="1:12" x14ac:dyDescent="0.25">
      <c r="A74" s="43" t="s">
        <v>44</v>
      </c>
      <c r="B74" s="44">
        <v>34.630000000000003</v>
      </c>
      <c r="C74" s="45">
        <f t="shared" si="21"/>
        <v>98983.920000000013</v>
      </c>
      <c r="D74" s="162">
        <v>3427813.1496000006</v>
      </c>
      <c r="E74" s="55">
        <f t="shared" si="20"/>
        <v>99963.920000000013</v>
      </c>
      <c r="F74" s="12">
        <v>3461750.5496000005</v>
      </c>
      <c r="G74" s="42" t="s">
        <v>11</v>
      </c>
      <c r="J74" s="18"/>
    </row>
    <row r="75" spans="1:12" x14ac:dyDescent="0.25">
      <c r="A75" s="43" t="s">
        <v>45</v>
      </c>
      <c r="B75" s="40">
        <v>48.45</v>
      </c>
      <c r="C75" s="8">
        <f t="shared" si="21"/>
        <v>85836.24</v>
      </c>
      <c r="D75" s="162">
        <v>4158765.8280000007</v>
      </c>
      <c r="E75" s="8">
        <f t="shared" si="20"/>
        <v>86816.24</v>
      </c>
      <c r="F75" s="12">
        <v>4206246.8280000007</v>
      </c>
      <c r="G75" s="42" t="s">
        <v>11</v>
      </c>
      <c r="J75" s="18"/>
    </row>
    <row r="76" spans="1:12" x14ac:dyDescent="0.25">
      <c r="A76" s="43" t="s">
        <v>45</v>
      </c>
      <c r="B76" s="40">
        <v>55.6</v>
      </c>
      <c r="C76" s="8">
        <f t="shared" si="21"/>
        <v>80313.939999999988</v>
      </c>
      <c r="D76" s="162">
        <v>4465455.0639999993</v>
      </c>
      <c r="E76" s="8">
        <f t="shared" si="20"/>
        <v>81293.939999999988</v>
      </c>
      <c r="F76" s="12">
        <v>4519943.0639999993</v>
      </c>
      <c r="G76" s="42" t="s">
        <v>11</v>
      </c>
      <c r="J76" s="18"/>
    </row>
    <row r="77" spans="1:12" x14ac:dyDescent="0.25">
      <c r="A77" s="47" t="s">
        <v>46</v>
      </c>
      <c r="B77" s="48">
        <v>60.64</v>
      </c>
      <c r="C77" s="49">
        <f t="shared" si="21"/>
        <v>77373.94</v>
      </c>
      <c r="D77" s="162">
        <v>4691955.7215999998</v>
      </c>
      <c r="E77" s="50"/>
      <c r="F77" s="50"/>
      <c r="G77" s="42" t="s">
        <v>11</v>
      </c>
      <c r="J77" s="18"/>
    </row>
    <row r="78" spans="1:12" ht="15.75" thickBot="1" x14ac:dyDescent="0.3">
      <c r="A78" s="51" t="s">
        <v>46</v>
      </c>
      <c r="B78" s="52">
        <v>65.069999999999993</v>
      </c>
      <c r="C78" s="53">
        <f t="shared" si="21"/>
        <v>75413.939999999988</v>
      </c>
      <c r="D78" s="160">
        <v>4907185.0757999988</v>
      </c>
      <c r="E78" s="53">
        <f t="shared" si="20"/>
        <v>76393.94</v>
      </c>
      <c r="F78" s="25">
        <v>4970953.6757999994</v>
      </c>
      <c r="G78" s="54" t="s">
        <v>11</v>
      </c>
      <c r="J78" s="18"/>
    </row>
    <row r="79" spans="1:12" x14ac:dyDescent="0.25">
      <c r="A79" s="62" t="s">
        <v>49</v>
      </c>
      <c r="B79" s="63">
        <v>18.95</v>
      </c>
      <c r="C79" s="64">
        <f t="shared" si="21"/>
        <v>116914</v>
      </c>
      <c r="D79" s="175">
        <v>2215520.2999999998</v>
      </c>
      <c r="E79" s="64">
        <f t="shared" si="20"/>
        <v>117894</v>
      </c>
      <c r="F79" s="64">
        <v>2234091.2999999998</v>
      </c>
      <c r="G79" s="65" t="s">
        <v>11</v>
      </c>
      <c r="J79" s="18"/>
    </row>
    <row r="80" spans="1:12" x14ac:dyDescent="0.25">
      <c r="A80" s="57" t="s">
        <v>49</v>
      </c>
      <c r="B80" s="58">
        <v>20.67</v>
      </c>
      <c r="C80" s="59">
        <f t="shared" si="21"/>
        <v>113974</v>
      </c>
      <c r="D80" s="175">
        <v>2355842.58</v>
      </c>
      <c r="E80" s="59">
        <f t="shared" si="20"/>
        <v>114954</v>
      </c>
      <c r="F80" s="59">
        <v>2376099.1800000002</v>
      </c>
      <c r="G80" s="60" t="s">
        <v>11</v>
      </c>
      <c r="J80" s="18"/>
    </row>
    <row r="81" spans="1:10" x14ac:dyDescent="0.25">
      <c r="A81" s="43" t="s">
        <v>48</v>
      </c>
      <c r="B81" s="44">
        <v>34.630000000000003</v>
      </c>
      <c r="C81" s="45">
        <f t="shared" si="21"/>
        <v>98983.920000000013</v>
      </c>
      <c r="D81" s="162">
        <v>3427813.1496000006</v>
      </c>
      <c r="E81" s="55">
        <f t="shared" si="20"/>
        <v>99963.920000000013</v>
      </c>
      <c r="F81" s="12">
        <v>3461750.5496000005</v>
      </c>
      <c r="G81" s="42" t="s">
        <v>11</v>
      </c>
      <c r="J81" s="18"/>
    </row>
    <row r="82" spans="1:10" x14ac:dyDescent="0.25">
      <c r="A82" s="47" t="s">
        <v>50</v>
      </c>
      <c r="B82" s="40">
        <v>38.25</v>
      </c>
      <c r="C82" s="8">
        <f t="shared" si="21"/>
        <v>95354</v>
      </c>
      <c r="D82" s="162">
        <v>3647290.5</v>
      </c>
      <c r="E82" s="41">
        <f t="shared" si="20"/>
        <v>96334</v>
      </c>
      <c r="F82" s="12">
        <v>3684775.5</v>
      </c>
      <c r="G82" s="42" t="s">
        <v>11</v>
      </c>
      <c r="J82" s="18"/>
    </row>
    <row r="83" spans="1:10" x14ac:dyDescent="0.25">
      <c r="A83" s="39" t="s">
        <v>48</v>
      </c>
      <c r="B83" s="40">
        <v>39</v>
      </c>
      <c r="C83" s="8">
        <f t="shared" si="21"/>
        <v>95132.51999999999</v>
      </c>
      <c r="D83" s="162">
        <v>3710168.28</v>
      </c>
      <c r="E83" s="8">
        <f t="shared" si="20"/>
        <v>96112.51999999999</v>
      </c>
      <c r="F83" s="12">
        <v>3748388.28</v>
      </c>
      <c r="G83" s="42" t="s">
        <v>11</v>
      </c>
      <c r="J83" s="18"/>
    </row>
    <row r="84" spans="1:10" x14ac:dyDescent="0.25">
      <c r="A84" s="43" t="s">
        <v>51</v>
      </c>
      <c r="B84" s="44">
        <v>40.89</v>
      </c>
      <c r="C84" s="45">
        <f t="shared" si="21"/>
        <v>91924</v>
      </c>
      <c r="D84" s="174">
        <v>3758772.36</v>
      </c>
      <c r="E84" s="55">
        <f t="shared" si="20"/>
        <v>92904</v>
      </c>
      <c r="F84" s="46">
        <v>3798844.56</v>
      </c>
      <c r="G84" s="10" t="s">
        <v>11</v>
      </c>
      <c r="J84" s="18"/>
    </row>
    <row r="85" spans="1:10" x14ac:dyDescent="0.25">
      <c r="A85" s="47" t="s">
        <v>51</v>
      </c>
      <c r="B85" s="40">
        <v>43.2</v>
      </c>
      <c r="C85" s="8">
        <f t="shared" si="21"/>
        <v>89964</v>
      </c>
      <c r="D85" s="162">
        <v>3886444.8000000003</v>
      </c>
      <c r="E85" s="41">
        <f t="shared" si="20"/>
        <v>90944</v>
      </c>
      <c r="F85" s="12">
        <v>3928780.8000000003</v>
      </c>
      <c r="G85" s="42" t="s">
        <v>11</v>
      </c>
      <c r="J85" s="18"/>
    </row>
    <row r="86" spans="1:10" x14ac:dyDescent="0.25">
      <c r="A86" s="47" t="s">
        <v>51</v>
      </c>
      <c r="B86" s="40">
        <v>45.32</v>
      </c>
      <c r="C86" s="8">
        <f t="shared" si="21"/>
        <v>88984</v>
      </c>
      <c r="D86" s="162">
        <v>4032754.88</v>
      </c>
      <c r="E86" s="41">
        <f t="shared" si="20"/>
        <v>89964</v>
      </c>
      <c r="F86" s="12">
        <v>4077168.48</v>
      </c>
      <c r="G86" s="42" t="s">
        <v>11</v>
      </c>
      <c r="J86" s="18"/>
    </row>
    <row r="87" spans="1:10" x14ac:dyDescent="0.25">
      <c r="A87" s="47" t="s">
        <v>51</v>
      </c>
      <c r="B87" s="40">
        <v>48.45</v>
      </c>
      <c r="C87" s="8">
        <f t="shared" si="21"/>
        <v>85836.24</v>
      </c>
      <c r="D87" s="162">
        <v>4158765.8280000007</v>
      </c>
      <c r="E87" s="41">
        <f t="shared" si="20"/>
        <v>86816.24</v>
      </c>
      <c r="F87" s="12">
        <v>4206246.8280000007</v>
      </c>
      <c r="G87" s="42" t="s">
        <v>11</v>
      </c>
      <c r="J87" s="18"/>
    </row>
    <row r="88" spans="1:10" ht="15.75" thickBot="1" x14ac:dyDescent="0.3">
      <c r="A88" s="66" t="s">
        <v>51</v>
      </c>
      <c r="B88" s="67">
        <v>55.52</v>
      </c>
      <c r="C88" s="53">
        <f t="shared" si="21"/>
        <v>80313.94</v>
      </c>
      <c r="D88" s="160">
        <v>4459029.9488000004</v>
      </c>
      <c r="E88" s="68">
        <f t="shared" si="20"/>
        <v>81293.94</v>
      </c>
      <c r="F88" s="25">
        <v>4513439.5488</v>
      </c>
      <c r="G88" s="26" t="s">
        <v>11</v>
      </c>
      <c r="J88" s="18"/>
    </row>
    <row r="89" spans="1:10" x14ac:dyDescent="0.25">
      <c r="A89" s="62" t="s">
        <v>55</v>
      </c>
      <c r="B89" s="63">
        <v>18.95</v>
      </c>
      <c r="C89" s="64">
        <f t="shared" si="21"/>
        <v>116914</v>
      </c>
      <c r="D89" s="175">
        <v>2215520.2999999998</v>
      </c>
      <c r="E89" s="64">
        <f t="shared" si="20"/>
        <v>117894</v>
      </c>
      <c r="F89" s="64">
        <v>2234091.2999999998</v>
      </c>
      <c r="G89" s="65" t="s">
        <v>11</v>
      </c>
      <c r="J89" s="18"/>
    </row>
    <row r="90" spans="1:10" x14ac:dyDescent="0.25">
      <c r="A90" s="57" t="s">
        <v>55</v>
      </c>
      <c r="B90" s="58">
        <v>20.67</v>
      </c>
      <c r="C90" s="59">
        <f t="shared" si="21"/>
        <v>113974</v>
      </c>
      <c r="D90" s="175">
        <v>2355842.58</v>
      </c>
      <c r="E90" s="59">
        <f t="shared" si="20"/>
        <v>114954</v>
      </c>
      <c r="F90" s="59">
        <v>2376099.1800000002</v>
      </c>
      <c r="G90" s="60" t="s">
        <v>11</v>
      </c>
      <c r="J90" s="18"/>
    </row>
    <row r="91" spans="1:10" x14ac:dyDescent="0.25">
      <c r="A91" s="43" t="s">
        <v>56</v>
      </c>
      <c r="B91" s="44">
        <v>34.630000000000003</v>
      </c>
      <c r="C91" s="45">
        <f t="shared" si="21"/>
        <v>98983.920000000013</v>
      </c>
      <c r="D91" s="162">
        <v>3427813.1496000006</v>
      </c>
      <c r="E91" s="55">
        <f t="shared" si="20"/>
        <v>99963.920000000013</v>
      </c>
      <c r="F91" s="12">
        <v>3461750.5496000005</v>
      </c>
      <c r="G91" s="42" t="s">
        <v>11</v>
      </c>
      <c r="J91" s="18"/>
    </row>
    <row r="92" spans="1:10" x14ac:dyDescent="0.25">
      <c r="A92" s="47" t="s">
        <v>57</v>
      </c>
      <c r="B92" s="40">
        <v>38.25</v>
      </c>
      <c r="C92" s="8">
        <f t="shared" si="21"/>
        <v>95354</v>
      </c>
      <c r="D92" s="162">
        <v>3647290.5</v>
      </c>
      <c r="E92" s="41">
        <f t="shared" si="20"/>
        <v>96334</v>
      </c>
      <c r="F92" s="12">
        <v>3684775.5</v>
      </c>
      <c r="G92" s="42" t="s">
        <v>11</v>
      </c>
      <c r="J92" s="18"/>
    </row>
    <row r="93" spans="1:10" x14ac:dyDescent="0.25">
      <c r="A93" s="39" t="s">
        <v>56</v>
      </c>
      <c r="B93" s="40">
        <v>39</v>
      </c>
      <c r="C93" s="8">
        <f t="shared" si="21"/>
        <v>95132.51999999999</v>
      </c>
      <c r="D93" s="162">
        <v>3710168.28</v>
      </c>
      <c r="E93" s="8">
        <f t="shared" si="20"/>
        <v>96112.51999999999</v>
      </c>
      <c r="F93" s="12">
        <v>3748388.28</v>
      </c>
      <c r="G93" s="42" t="s">
        <v>11</v>
      </c>
      <c r="J93" s="18"/>
    </row>
    <row r="94" spans="1:10" x14ac:dyDescent="0.25">
      <c r="A94" s="43" t="s">
        <v>58</v>
      </c>
      <c r="B94" s="44">
        <v>40.89</v>
      </c>
      <c r="C94" s="45">
        <f t="shared" si="21"/>
        <v>91924</v>
      </c>
      <c r="D94" s="174">
        <v>3758772.36</v>
      </c>
      <c r="E94" s="55">
        <f t="shared" si="20"/>
        <v>92904</v>
      </c>
      <c r="F94" s="46">
        <v>3798844.56</v>
      </c>
      <c r="G94" s="10" t="s">
        <v>11</v>
      </c>
      <c r="J94" s="18"/>
    </row>
    <row r="95" spans="1:10" x14ac:dyDescent="0.25">
      <c r="A95" s="47" t="s">
        <v>58</v>
      </c>
      <c r="B95" s="40">
        <v>43.2</v>
      </c>
      <c r="C95" s="8">
        <f t="shared" si="21"/>
        <v>89964</v>
      </c>
      <c r="D95" s="162">
        <v>3886444.8000000003</v>
      </c>
      <c r="E95" s="41">
        <f t="shared" si="20"/>
        <v>90944</v>
      </c>
      <c r="F95" s="12">
        <v>3928780.8000000003</v>
      </c>
      <c r="G95" s="42" t="s">
        <v>11</v>
      </c>
      <c r="J95" s="18"/>
    </row>
    <row r="96" spans="1:10" x14ac:dyDescent="0.25">
      <c r="A96" s="47" t="s">
        <v>58</v>
      </c>
      <c r="B96" s="40">
        <v>45.32</v>
      </c>
      <c r="C96" s="8">
        <f t="shared" si="21"/>
        <v>88984</v>
      </c>
      <c r="D96" s="162">
        <v>4032754.88</v>
      </c>
      <c r="E96" s="41">
        <f t="shared" si="20"/>
        <v>89964</v>
      </c>
      <c r="F96" s="12">
        <v>4077168.48</v>
      </c>
      <c r="G96" s="42" t="s">
        <v>11</v>
      </c>
      <c r="J96" s="18"/>
    </row>
    <row r="97" spans="1:10" x14ac:dyDescent="0.25">
      <c r="A97" s="47" t="s">
        <v>58</v>
      </c>
      <c r="B97" s="40">
        <v>48.45</v>
      </c>
      <c r="C97" s="8">
        <f t="shared" si="21"/>
        <v>85836.24</v>
      </c>
      <c r="D97" s="162">
        <v>4158765.8280000007</v>
      </c>
      <c r="E97" s="41">
        <f t="shared" si="20"/>
        <v>86816.24</v>
      </c>
      <c r="F97" s="12">
        <v>4206246.8280000007</v>
      </c>
      <c r="G97" s="42" t="s">
        <v>11</v>
      </c>
      <c r="J97" s="18"/>
    </row>
    <row r="98" spans="1:10" ht="15.75" thickBot="1" x14ac:dyDescent="0.3">
      <c r="A98" s="66" t="s">
        <v>58</v>
      </c>
      <c r="B98" s="67">
        <v>55.52</v>
      </c>
      <c r="C98" s="53">
        <f t="shared" si="21"/>
        <v>80313.94</v>
      </c>
      <c r="D98" s="160">
        <v>4459029.9488000004</v>
      </c>
      <c r="E98" s="68">
        <f t="shared" si="20"/>
        <v>81293.94</v>
      </c>
      <c r="F98" s="25">
        <v>4513439.5488</v>
      </c>
      <c r="G98" s="26" t="s">
        <v>11</v>
      </c>
      <c r="J98" s="18"/>
    </row>
  </sheetData>
  <pageMargins left="0.51181102362204722" right="0.11811023622047245" top="0.35433070866141736" bottom="0.35433070866141736" header="0.31496062992125984" footer="0.31496062992125984"/>
  <pageSetup paperSize="9"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activeCell="A38" sqref="A38"/>
    </sheetView>
  </sheetViews>
  <sheetFormatPr defaultRowHeight="15" x14ac:dyDescent="0.25"/>
  <cols>
    <col min="1" max="1" width="22.85546875" customWidth="1"/>
    <col min="2" max="2" width="10.42578125" customWidth="1"/>
    <col min="3" max="3" width="14.42578125" customWidth="1"/>
    <col min="4" max="4" width="16" customWidth="1"/>
    <col min="5" max="5" width="17.7109375" customWidth="1"/>
    <col min="6" max="6" width="19" customWidth="1"/>
    <col min="7" max="7" width="36.28515625" customWidth="1"/>
    <col min="8" max="8" width="28.5703125" customWidth="1"/>
  </cols>
  <sheetData>
    <row r="1" spans="1:8" ht="19.5" thickBot="1" x14ac:dyDescent="0.35">
      <c r="A1" s="11" t="s">
        <v>97</v>
      </c>
    </row>
    <row r="2" spans="1:8" s="116" customFormat="1" ht="99" customHeight="1" x14ac:dyDescent="0.25">
      <c r="A2" s="115" t="s">
        <v>0</v>
      </c>
      <c r="B2" s="34" t="s">
        <v>1</v>
      </c>
      <c r="C2" s="34" t="s">
        <v>36</v>
      </c>
      <c r="D2" s="35" t="s">
        <v>86</v>
      </c>
      <c r="E2" s="35" t="s">
        <v>87</v>
      </c>
      <c r="F2" s="35" t="s">
        <v>88</v>
      </c>
      <c r="G2" s="35" t="s">
        <v>39</v>
      </c>
      <c r="H2" s="36" t="s">
        <v>71</v>
      </c>
    </row>
    <row r="3" spans="1:8" x14ac:dyDescent="0.25">
      <c r="A3" s="106" t="s">
        <v>68</v>
      </c>
      <c r="B3" s="105">
        <v>28.07</v>
      </c>
      <c r="C3" s="111">
        <v>112144.522265764</v>
      </c>
      <c r="D3" s="111">
        <f>C3*B3</f>
        <v>3147896.7399999956</v>
      </c>
      <c r="E3" s="117">
        <f>D3*106%</f>
        <v>3336770.5443999954</v>
      </c>
      <c r="F3" s="117">
        <f>D3*98%</f>
        <v>3084938.8051999956</v>
      </c>
      <c r="G3" s="113" t="s">
        <v>61</v>
      </c>
      <c r="H3" s="107" t="s">
        <v>64</v>
      </c>
    </row>
    <row r="4" spans="1:8" x14ac:dyDescent="0.25">
      <c r="A4" s="106" t="s">
        <v>67</v>
      </c>
      <c r="B4" s="105">
        <v>40.89</v>
      </c>
      <c r="C4" s="111">
        <v>99913.964294448495</v>
      </c>
      <c r="D4" s="111">
        <f>C4*B4</f>
        <v>4085481.9999999991</v>
      </c>
      <c r="E4" s="117">
        <f>D4*106%</f>
        <v>4330610.919999999</v>
      </c>
      <c r="F4" s="117">
        <f>D4*98%</f>
        <v>4003772.3599999989</v>
      </c>
      <c r="G4" s="113" t="s">
        <v>63</v>
      </c>
      <c r="H4" s="107" t="s">
        <v>65</v>
      </c>
    </row>
    <row r="5" spans="1:8" x14ac:dyDescent="0.25">
      <c r="A5" s="106" t="s">
        <v>69</v>
      </c>
      <c r="B5" s="105">
        <v>45.32</v>
      </c>
      <c r="C5" s="111">
        <v>90800</v>
      </c>
      <c r="D5" s="111">
        <f t="shared" ref="D5:D6" si="0">C5*B5</f>
        <v>4115056</v>
      </c>
      <c r="E5" s="117">
        <f>D5*106%</f>
        <v>4361959.3600000003</v>
      </c>
      <c r="F5" s="117">
        <f>D5*98%</f>
        <v>4032754.88</v>
      </c>
      <c r="G5" s="113" t="s">
        <v>11</v>
      </c>
      <c r="H5" s="107" t="s">
        <v>66</v>
      </c>
    </row>
    <row r="6" spans="1:8" ht="15.75" thickBot="1" x14ac:dyDescent="0.3">
      <c r="A6" s="108" t="s">
        <v>70</v>
      </c>
      <c r="B6" s="109">
        <v>48.45</v>
      </c>
      <c r="C6" s="112">
        <v>87588</v>
      </c>
      <c r="D6" s="112">
        <f t="shared" si="0"/>
        <v>4243638.6000000006</v>
      </c>
      <c r="E6" s="118">
        <f>D6*106%</f>
        <v>4498256.9160000011</v>
      </c>
      <c r="F6" s="118">
        <f>D6*98%</f>
        <v>4158765.8280000007</v>
      </c>
      <c r="G6" s="114" t="s">
        <v>11</v>
      </c>
      <c r="H6" s="110" t="s">
        <v>66</v>
      </c>
    </row>
    <row r="10" spans="1:8" x14ac:dyDescent="0.25">
      <c r="D10" s="18"/>
      <c r="F10" s="18"/>
    </row>
    <row r="11" spans="1:8" x14ac:dyDescent="0.25">
      <c r="D11" s="18"/>
      <c r="F11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АКЦИЯ !!! ДО 30.04.2024г.</vt:lpstr>
      <vt:lpstr>ЖК Волга Лайф</vt:lpstr>
      <vt:lpstr>ЖК Лесная Мелодия 3</vt:lpstr>
      <vt:lpstr>ЖК Медовый</vt:lpstr>
      <vt:lpstr>ПИФ МЕдовый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 Маркова</dc:creator>
  <cp:lastModifiedBy>Екатерина Маркова</cp:lastModifiedBy>
  <cp:lastPrinted>2024-03-26T10:16:23Z</cp:lastPrinted>
  <dcterms:created xsi:type="dcterms:W3CDTF">2019-02-27T13:48:07Z</dcterms:created>
  <dcterms:modified xsi:type="dcterms:W3CDTF">2024-04-03T13:59:31Z</dcterms:modified>
</cp:coreProperties>
</file>